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17" sheetId="8" r:id="rId1"/>
    <sheet name="02.17" sheetId="17" r:id="rId2"/>
    <sheet name="03.17" sheetId="18" r:id="rId3"/>
    <sheet name="04.17" sheetId="19" r:id="rId4"/>
    <sheet name="05.17" sheetId="20" r:id="rId5"/>
    <sheet name="06.17" sheetId="21" r:id="rId6"/>
    <sheet name="07.17" sheetId="22" r:id="rId7"/>
    <sheet name="08.17" sheetId="23" r:id="rId8"/>
    <sheet name="09.17" sheetId="24" r:id="rId9"/>
    <sheet name="10.17" sheetId="25" r:id="rId10"/>
    <sheet name="11.17" sheetId="26" r:id="rId11"/>
    <sheet name="12.17" sheetId="27" r:id="rId12"/>
  </sheets>
  <definedNames>
    <definedName name="_xlnm._FilterDatabase" localSheetId="0" hidden="1">'01.17'!$I$12:$I$67</definedName>
    <definedName name="_xlnm._FilterDatabase" localSheetId="1" hidden="1">'02.17'!$I$12:$I$67</definedName>
    <definedName name="_xlnm._FilterDatabase" localSheetId="2" hidden="1">'03.17'!$I$12:$I$67</definedName>
    <definedName name="_xlnm._FilterDatabase" localSheetId="3" hidden="1">'04.17'!$I$12:$I$67</definedName>
    <definedName name="_xlnm._FilterDatabase" localSheetId="4" hidden="1">'05.17'!$I$12:$I$67</definedName>
    <definedName name="_xlnm._FilterDatabase" localSheetId="5" hidden="1">'06.17'!$I$12:$I$67</definedName>
    <definedName name="_xlnm._FilterDatabase" localSheetId="6" hidden="1">'07.17'!$I$12:$I$67</definedName>
    <definedName name="_xlnm._FilterDatabase" localSheetId="7" hidden="1">'08.17'!$I$12:$I$67</definedName>
    <definedName name="_xlnm._FilterDatabase" localSheetId="8" hidden="1">'09.17'!$I$12:$I$67</definedName>
    <definedName name="_xlnm._FilterDatabase" localSheetId="9" hidden="1">'10.17'!$I$12:$I$67</definedName>
    <definedName name="_xlnm._FilterDatabase" localSheetId="10" hidden="1">'11.17'!$I$12:$I$67</definedName>
    <definedName name="_xlnm._FilterDatabase" localSheetId="11" hidden="1">'12.17'!$I$12:$I$67</definedName>
    <definedName name="_xlnm.Print_Area" localSheetId="0">'01.17'!$A$1:$I$111</definedName>
    <definedName name="_xlnm.Print_Area" localSheetId="1">'02.17'!$A$1:$I$111</definedName>
    <definedName name="_xlnm.Print_Area" localSheetId="2">'03.17'!$A$1:$I$111</definedName>
    <definedName name="_xlnm.Print_Area" localSheetId="3">'04.17'!$A$1:$I$113</definedName>
    <definedName name="_xlnm.Print_Area" localSheetId="4">'05.17'!$A$1:$I$113</definedName>
    <definedName name="_xlnm.Print_Area" localSheetId="5">'06.17'!$A$1:$I$111</definedName>
    <definedName name="_xlnm.Print_Area" localSheetId="6">'07.17'!$A$1:$I$114</definedName>
    <definedName name="_xlnm.Print_Area" localSheetId="7">'08.17'!$A$1:$I$112</definedName>
    <definedName name="_xlnm.Print_Area" localSheetId="8">'09.17'!$A$1:$I$111</definedName>
    <definedName name="_xlnm.Print_Area" localSheetId="9">'10.17'!$A$1:$I$113</definedName>
    <definedName name="_xlnm.Print_Area" localSheetId="10">'11.17'!$A$1:$I$113</definedName>
    <definedName name="_xlnm.Print_Area" localSheetId="11">'12.17'!$A$1:$I$116</definedName>
  </definedNames>
  <calcPr calcId="125725"/>
</workbook>
</file>

<file path=xl/calcChain.xml><?xml version="1.0" encoding="utf-8"?>
<calcChain xmlns="http://schemas.openxmlformats.org/spreadsheetml/2006/main">
  <c r="I86" i="27"/>
  <c r="I86" i="26"/>
  <c r="I43" i="19"/>
  <c r="I43" i="18"/>
  <c r="I86" i="17"/>
  <c r="I86" i="8"/>
  <c r="I92" i="27" l="1"/>
  <c r="H92"/>
  <c r="F92"/>
  <c r="I91"/>
  <c r="H91"/>
  <c r="I90"/>
  <c r="H90"/>
  <c r="I89"/>
  <c r="H89"/>
  <c r="H88"/>
  <c r="I64"/>
  <c r="I88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H62"/>
  <c r="F62"/>
  <c r="H60"/>
  <c r="H59"/>
  <c r="F59"/>
  <c r="I59" s="1"/>
  <c r="I56"/>
  <c r="F56"/>
  <c r="H56" s="1"/>
  <c r="I55"/>
  <c r="H55"/>
  <c r="F55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I44"/>
  <c r="H44"/>
  <c r="F43"/>
  <c r="I43" s="1"/>
  <c r="H42"/>
  <c r="F42"/>
  <c r="I42" s="1"/>
  <c r="F41"/>
  <c r="I41" s="1"/>
  <c r="H40"/>
  <c r="F40"/>
  <c r="I40" s="1"/>
  <c r="I39"/>
  <c r="H39"/>
  <c r="H37"/>
  <c r="H36"/>
  <c r="H35"/>
  <c r="F35"/>
  <c r="I35" s="1"/>
  <c r="E35"/>
  <c r="F34"/>
  <c r="I34" s="1"/>
  <c r="E33"/>
  <c r="F33" s="1"/>
  <c r="F32"/>
  <c r="I32" s="1"/>
  <c r="F31"/>
  <c r="I31" s="1"/>
  <c r="H28"/>
  <c r="F28"/>
  <c r="I28" s="1"/>
  <c r="F27"/>
  <c r="I27" s="1"/>
  <c r="H26"/>
  <c r="F26"/>
  <c r="I26" s="1"/>
  <c r="I25"/>
  <c r="H25"/>
  <c r="I24"/>
  <c r="H24"/>
  <c r="F23"/>
  <c r="I23" s="1"/>
  <c r="H22"/>
  <c r="F22"/>
  <c r="I22" s="1"/>
  <c r="F21"/>
  <c r="I21" s="1"/>
  <c r="F20"/>
  <c r="I20" s="1"/>
  <c r="F19"/>
  <c r="I19" s="1"/>
  <c r="E18"/>
  <c r="F18" s="1"/>
  <c r="F17"/>
  <c r="I17" s="1"/>
  <c r="F16"/>
  <c r="I16" s="1"/>
  <c r="I89" i="26"/>
  <c r="H89"/>
  <c r="I88"/>
  <c r="I90" s="1"/>
  <c r="H88"/>
  <c r="H85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H70"/>
  <c r="F70"/>
  <c r="I70" s="1"/>
  <c r="F69"/>
  <c r="H69" s="1"/>
  <c r="H68"/>
  <c r="F68"/>
  <c r="I68" s="1"/>
  <c r="F67"/>
  <c r="H67" s="1"/>
  <c r="H66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H47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H33" s="1"/>
  <c r="F32"/>
  <c r="H32" s="1"/>
  <c r="F31"/>
  <c r="I31" s="1"/>
  <c r="F28"/>
  <c r="H28" s="1"/>
  <c r="H27"/>
  <c r="F27"/>
  <c r="I27" s="1"/>
  <c r="F26"/>
  <c r="H26" s="1"/>
  <c r="I25"/>
  <c r="H25"/>
  <c r="I24"/>
  <c r="H24"/>
  <c r="H23"/>
  <c r="F23"/>
  <c r="I23" s="1"/>
  <c r="F22"/>
  <c r="H22" s="1"/>
  <c r="F21"/>
  <c r="I21" s="1"/>
  <c r="F20"/>
  <c r="H20" s="1"/>
  <c r="H19"/>
  <c r="F19"/>
  <c r="I19" s="1"/>
  <c r="F18"/>
  <c r="H18" s="1"/>
  <c r="E18"/>
  <c r="F17"/>
  <c r="H17" s="1"/>
  <c r="F16"/>
  <c r="I16" s="1"/>
  <c r="I89" i="25"/>
  <c r="H89"/>
  <c r="I88"/>
  <c r="I90" s="1"/>
  <c r="H88"/>
  <c r="H16" i="26" l="1"/>
  <c r="H21"/>
  <c r="H51"/>
  <c r="H72"/>
  <c r="H17" i="27"/>
  <c r="H20"/>
  <c r="H32"/>
  <c r="I93"/>
  <c r="H50"/>
  <c r="H46"/>
  <c r="H48"/>
  <c r="H52"/>
  <c r="H18"/>
  <c r="I18"/>
  <c r="H33"/>
  <c r="I33"/>
  <c r="H16"/>
  <c r="H19"/>
  <c r="H21"/>
  <c r="H23"/>
  <c r="H27"/>
  <c r="H31"/>
  <c r="H34"/>
  <c r="H41"/>
  <c r="H43"/>
  <c r="H47"/>
  <c r="H49"/>
  <c r="H51"/>
  <c r="H53"/>
  <c r="H66"/>
  <c r="I67"/>
  <c r="H68"/>
  <c r="I69"/>
  <c r="H70"/>
  <c r="I71"/>
  <c r="H72"/>
  <c r="I84"/>
  <c r="H85"/>
  <c r="H49" i="26"/>
  <c r="H53"/>
  <c r="H31"/>
  <c r="H34"/>
  <c r="H43"/>
  <c r="H41"/>
  <c r="I20"/>
  <c r="I22"/>
  <c r="I26"/>
  <c r="I28"/>
  <c r="I32"/>
  <c r="I33"/>
  <c r="I40"/>
  <c r="I42"/>
  <c r="I46"/>
  <c r="I48"/>
  <c r="I50"/>
  <c r="I52"/>
  <c r="I59"/>
  <c r="I67"/>
  <c r="I69"/>
  <c r="I71"/>
  <c r="I84"/>
  <c r="I17"/>
  <c r="I18"/>
  <c r="I92" l="1"/>
  <c r="I95" i="27"/>
  <c r="F85" i="2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H62"/>
  <c r="F62"/>
  <c r="H60"/>
  <c r="H59"/>
  <c r="F59"/>
  <c r="I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H34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24"/>
  <c r="F85"/>
  <c r="H85" s="1"/>
  <c r="F84"/>
  <c r="I84" s="1"/>
  <c r="H82"/>
  <c r="H80"/>
  <c r="F78"/>
  <c r="H78" s="1"/>
  <c r="H77"/>
  <c r="F76"/>
  <c r="H76" s="1"/>
  <c r="H75"/>
  <c r="F74"/>
  <c r="H74" s="1"/>
  <c r="F72"/>
  <c r="H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88" i="23"/>
  <c r="H88" s="1"/>
  <c r="I88"/>
  <c r="I89" s="1"/>
  <c r="H85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H69"/>
  <c r="F69"/>
  <c r="I69" s="1"/>
  <c r="F68"/>
  <c r="H68" s="1"/>
  <c r="F67"/>
  <c r="I67" s="1"/>
  <c r="F66"/>
  <c r="H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H35"/>
  <c r="F35"/>
  <c r="I35" s="1"/>
  <c r="E35"/>
  <c r="F34"/>
  <c r="H34" s="1"/>
  <c r="E33"/>
  <c r="F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22"/>
  <c r="I90"/>
  <c r="I88"/>
  <c r="I91" s="1"/>
  <c r="H90"/>
  <c r="H89"/>
  <c r="H88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I69" s="1"/>
  <c r="F68"/>
  <c r="H68" s="1"/>
  <c r="F67"/>
  <c r="I67" s="1"/>
  <c r="F66"/>
  <c r="H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H35"/>
  <c r="F35"/>
  <c r="I35" s="1"/>
  <c r="E35"/>
  <c r="F34"/>
  <c r="H34" s="1"/>
  <c r="E33"/>
  <c r="F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8" i="21"/>
  <c r="F85"/>
  <c r="I85" s="1"/>
  <c r="F84"/>
  <c r="I84" s="1"/>
  <c r="H82"/>
  <c r="H80"/>
  <c r="F78"/>
  <c r="H78" s="1"/>
  <c r="H77"/>
  <c r="F76"/>
  <c r="H76" s="1"/>
  <c r="H75"/>
  <c r="F74"/>
  <c r="H74" s="1"/>
  <c r="F72"/>
  <c r="H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20"/>
  <c r="I90" s="1"/>
  <c r="H89"/>
  <c r="I67"/>
  <c r="I66"/>
  <c r="I53"/>
  <c r="I54"/>
  <c r="I46"/>
  <c r="I48"/>
  <c r="I50"/>
  <c r="I89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H42"/>
  <c r="F42"/>
  <c r="I42" s="1"/>
  <c r="F41"/>
  <c r="I41" s="1"/>
  <c r="F40"/>
  <c r="I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H17"/>
  <c r="F17"/>
  <c r="I17" s="1"/>
  <c r="F16"/>
  <c r="I16" s="1"/>
  <c r="I90" i="19"/>
  <c r="I89"/>
  <c r="I88"/>
  <c r="H89"/>
  <c r="H88"/>
  <c r="H85"/>
  <c r="F85"/>
  <c r="I85" s="1"/>
  <c r="F84"/>
  <c r="H84" s="1"/>
  <c r="H82"/>
  <c r="H80"/>
  <c r="F78"/>
  <c r="H78" s="1"/>
  <c r="H77"/>
  <c r="H76"/>
  <c r="F76"/>
  <c r="H75"/>
  <c r="F74"/>
  <c r="H74" s="1"/>
  <c r="H72"/>
  <c r="F72"/>
  <c r="I72" s="1"/>
  <c r="H71"/>
  <c r="F71"/>
  <c r="H70"/>
  <c r="F70"/>
  <c r="H69"/>
  <c r="F69"/>
  <c r="H68"/>
  <c r="F68"/>
  <c r="H67"/>
  <c r="F67"/>
  <c r="H66"/>
  <c r="F66"/>
  <c r="H65"/>
  <c r="F64"/>
  <c r="H64" s="1"/>
  <c r="F62"/>
  <c r="H62" s="1"/>
  <c r="H60"/>
  <c r="F59"/>
  <c r="H59" s="1"/>
  <c r="I56"/>
  <c r="H56"/>
  <c r="F56"/>
  <c r="I55"/>
  <c r="F55"/>
  <c r="H55" s="1"/>
  <c r="H54"/>
  <c r="H53"/>
  <c r="F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H43"/>
  <c r="F43"/>
  <c r="F42"/>
  <c r="H42" s="1"/>
  <c r="H41"/>
  <c r="F41"/>
  <c r="I41" s="1"/>
  <c r="F40"/>
  <c r="H40" s="1"/>
  <c r="I39"/>
  <c r="H39"/>
  <c r="H37"/>
  <c r="H36"/>
  <c r="H35"/>
  <c r="F35"/>
  <c r="I35" s="1"/>
  <c r="E35"/>
  <c r="H34"/>
  <c r="F34"/>
  <c r="I34" s="1"/>
  <c r="F33"/>
  <c r="H33" s="1"/>
  <c r="E33"/>
  <c r="F32"/>
  <c r="H32" s="1"/>
  <c r="F31"/>
  <c r="I31" s="1"/>
  <c r="F28"/>
  <c r="H28" s="1"/>
  <c r="H27"/>
  <c r="F27"/>
  <c r="I27" s="1"/>
  <c r="F26"/>
  <c r="H26" s="1"/>
  <c r="I25"/>
  <c r="H25"/>
  <c r="I24"/>
  <c r="H24"/>
  <c r="H23"/>
  <c r="F23"/>
  <c r="I23" s="1"/>
  <c r="F22"/>
  <c r="H22" s="1"/>
  <c r="H21"/>
  <c r="F21"/>
  <c r="I21" s="1"/>
  <c r="F20"/>
  <c r="H20" s="1"/>
  <c r="F19"/>
  <c r="I19" s="1"/>
  <c r="F18"/>
  <c r="H18" s="1"/>
  <c r="E18"/>
  <c r="F17"/>
  <c r="H17" s="1"/>
  <c r="H16"/>
  <c r="F16"/>
  <c r="I16" s="1"/>
  <c r="I88" i="18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17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H62"/>
  <c r="F62"/>
  <c r="H60"/>
  <c r="H59"/>
  <c r="F59"/>
  <c r="I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8"/>
  <c r="F85"/>
  <c r="F84"/>
  <c r="H84" s="1"/>
  <c r="H82"/>
  <c r="H80"/>
  <c r="F78"/>
  <c r="H78" s="1"/>
  <c r="H77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F62"/>
  <c r="H62" s="1"/>
  <c r="H60"/>
  <c r="F59"/>
  <c r="I59" s="1"/>
  <c r="F52"/>
  <c r="H52" s="1"/>
  <c r="F51"/>
  <c r="H51" s="1"/>
  <c r="I56"/>
  <c r="F56"/>
  <c r="H56" s="1"/>
  <c r="I55"/>
  <c r="F55"/>
  <c r="H55" s="1"/>
  <c r="H54"/>
  <c r="F53"/>
  <c r="H53" s="1"/>
  <c r="F50"/>
  <c r="H50" s="1"/>
  <c r="F49"/>
  <c r="H49" s="1"/>
  <c r="F48"/>
  <c r="H48" s="1"/>
  <c r="F47"/>
  <c r="H47" s="1"/>
  <c r="F46"/>
  <c r="H46" s="1"/>
  <c r="I44"/>
  <c r="H44"/>
  <c r="F43"/>
  <c r="F42"/>
  <c r="F41"/>
  <c r="F40"/>
  <c r="I39"/>
  <c r="H39"/>
  <c r="H37"/>
  <c r="H36"/>
  <c r="H35"/>
  <c r="F35"/>
  <c r="I35" s="1"/>
  <c r="E35"/>
  <c r="F34"/>
  <c r="H34" s="1"/>
  <c r="E33"/>
  <c r="F33" s="1"/>
  <c r="H33" s="1"/>
  <c r="F32"/>
  <c r="H32" s="1"/>
  <c r="F31"/>
  <c r="H31" s="1"/>
  <c r="F28"/>
  <c r="H28" s="1"/>
  <c r="F27"/>
  <c r="H27" s="1"/>
  <c r="I47" i="20" l="1"/>
  <c r="I68"/>
  <c r="I69"/>
  <c r="H19" i="19"/>
  <c r="H31"/>
  <c r="I49" i="20"/>
  <c r="I52"/>
  <c r="I70"/>
  <c r="H18" i="25"/>
  <c r="I18"/>
  <c r="H33"/>
  <c r="I33"/>
  <c r="H16"/>
  <c r="I17"/>
  <c r="H19"/>
  <c r="I20"/>
  <c r="H21"/>
  <c r="I22"/>
  <c r="H23"/>
  <c r="I26"/>
  <c r="H27"/>
  <c r="I28"/>
  <c r="H31"/>
  <c r="I32"/>
  <c r="I86" s="1"/>
  <c r="I40"/>
  <c r="H41"/>
  <c r="I42"/>
  <c r="H43"/>
  <c r="I46"/>
  <c r="H47"/>
  <c r="I48"/>
  <c r="H49"/>
  <c r="I50"/>
  <c r="H51"/>
  <c r="I52"/>
  <c r="H53"/>
  <c r="H66"/>
  <c r="I67"/>
  <c r="H68"/>
  <c r="I69"/>
  <c r="H70"/>
  <c r="I71"/>
  <c r="H72"/>
  <c r="I84"/>
  <c r="H85"/>
  <c r="I71" i="24"/>
  <c r="H18"/>
  <c r="I18"/>
  <c r="H33"/>
  <c r="I33"/>
  <c r="H16"/>
  <c r="I17"/>
  <c r="I86" s="1"/>
  <c r="H19"/>
  <c r="I20"/>
  <c r="H21"/>
  <c r="I22"/>
  <c r="H23"/>
  <c r="I26"/>
  <c r="H27"/>
  <c r="I28"/>
  <c r="H31"/>
  <c r="I32"/>
  <c r="H34"/>
  <c r="I40"/>
  <c r="H41"/>
  <c r="I42"/>
  <c r="H43"/>
  <c r="I46"/>
  <c r="H47"/>
  <c r="I48"/>
  <c r="H49"/>
  <c r="I50"/>
  <c r="H51"/>
  <c r="I52"/>
  <c r="H53"/>
  <c r="I59"/>
  <c r="H66"/>
  <c r="I67"/>
  <c r="H68"/>
  <c r="I69"/>
  <c r="H70"/>
  <c r="I72"/>
  <c r="H84"/>
  <c r="I85"/>
  <c r="H59" i="23"/>
  <c r="H67"/>
  <c r="H72"/>
  <c r="I33"/>
  <c r="H33"/>
  <c r="I18"/>
  <c r="H18"/>
  <c r="I16"/>
  <c r="H17"/>
  <c r="I19"/>
  <c r="H20"/>
  <c r="I21"/>
  <c r="H22"/>
  <c r="I23"/>
  <c r="H26"/>
  <c r="I27"/>
  <c r="H28"/>
  <c r="I31"/>
  <c r="H32"/>
  <c r="I34"/>
  <c r="H40"/>
  <c r="I41"/>
  <c r="H42"/>
  <c r="I43"/>
  <c r="H46"/>
  <c r="I47"/>
  <c r="H48"/>
  <c r="I49"/>
  <c r="H50"/>
  <c r="I51"/>
  <c r="H52"/>
  <c r="I53"/>
  <c r="I66"/>
  <c r="I68"/>
  <c r="I70"/>
  <c r="I84"/>
  <c r="I18" i="22"/>
  <c r="H18"/>
  <c r="I33"/>
  <c r="H33"/>
  <c r="I16"/>
  <c r="H17"/>
  <c r="I19"/>
  <c r="H20"/>
  <c r="I21"/>
  <c r="H22"/>
  <c r="I23"/>
  <c r="H26"/>
  <c r="I27"/>
  <c r="H28"/>
  <c r="I31"/>
  <c r="H32"/>
  <c r="I34"/>
  <c r="H40"/>
  <c r="I41"/>
  <c r="H42"/>
  <c r="I43"/>
  <c r="H46"/>
  <c r="I47"/>
  <c r="H48"/>
  <c r="I49"/>
  <c r="H50"/>
  <c r="I51"/>
  <c r="H52"/>
  <c r="I53"/>
  <c r="H59"/>
  <c r="I66"/>
  <c r="H67"/>
  <c r="I68"/>
  <c r="H69"/>
  <c r="I70"/>
  <c r="H72"/>
  <c r="I84"/>
  <c r="H85"/>
  <c r="H85" i="21"/>
  <c r="H33"/>
  <c r="I33"/>
  <c r="H18"/>
  <c r="I18"/>
  <c r="H16"/>
  <c r="I17"/>
  <c r="I86" s="1"/>
  <c r="H19"/>
  <c r="I20"/>
  <c r="H21"/>
  <c r="I22"/>
  <c r="H23"/>
  <c r="I26"/>
  <c r="H27"/>
  <c r="I28"/>
  <c r="H31"/>
  <c r="I32"/>
  <c r="H34"/>
  <c r="I40"/>
  <c r="H41"/>
  <c r="I42"/>
  <c r="H43"/>
  <c r="I46"/>
  <c r="H47"/>
  <c r="I48"/>
  <c r="H49"/>
  <c r="I50"/>
  <c r="H51"/>
  <c r="I52"/>
  <c r="H53"/>
  <c r="I59"/>
  <c r="H66"/>
  <c r="I67"/>
  <c r="H68"/>
  <c r="I69"/>
  <c r="H70"/>
  <c r="I72"/>
  <c r="H84"/>
  <c r="H59" i="20"/>
  <c r="H40"/>
  <c r="H51"/>
  <c r="H33"/>
  <c r="I33"/>
  <c r="H18"/>
  <c r="I18"/>
  <c r="I86" s="1"/>
  <c r="H16"/>
  <c r="H19"/>
  <c r="I20"/>
  <c r="H21"/>
  <c r="I22"/>
  <c r="H23"/>
  <c r="I26"/>
  <c r="H27"/>
  <c r="I28"/>
  <c r="H31"/>
  <c r="I32"/>
  <c r="H34"/>
  <c r="H41"/>
  <c r="H43"/>
  <c r="H72"/>
  <c r="I84"/>
  <c r="H85"/>
  <c r="I17" i="19"/>
  <c r="I18"/>
  <c r="I20"/>
  <c r="I32"/>
  <c r="I33"/>
  <c r="I40"/>
  <c r="I42"/>
  <c r="I51"/>
  <c r="I59"/>
  <c r="I84"/>
  <c r="I22"/>
  <c r="I26"/>
  <c r="I28"/>
  <c r="H18" i="18"/>
  <c r="I18"/>
  <c r="H33"/>
  <c r="I33"/>
  <c r="H16"/>
  <c r="I17"/>
  <c r="H19"/>
  <c r="I20"/>
  <c r="H21"/>
  <c r="I22"/>
  <c r="H23"/>
  <c r="I26"/>
  <c r="H27"/>
  <c r="I28"/>
  <c r="H31"/>
  <c r="I32"/>
  <c r="H34"/>
  <c r="I40"/>
  <c r="H41"/>
  <c r="I42"/>
  <c r="H43"/>
  <c r="I51"/>
  <c r="I59"/>
  <c r="I86" s="1"/>
  <c r="H72"/>
  <c r="I84"/>
  <c r="H85"/>
  <c r="H18" i="17"/>
  <c r="I18"/>
  <c r="H33"/>
  <c r="I33"/>
  <c r="H16"/>
  <c r="I17"/>
  <c r="H19"/>
  <c r="I20"/>
  <c r="H21"/>
  <c r="I22"/>
  <c r="H23"/>
  <c r="I26"/>
  <c r="H27"/>
  <c r="I28"/>
  <c r="H31"/>
  <c r="I32"/>
  <c r="H34"/>
  <c r="I40"/>
  <c r="H41"/>
  <c r="I42"/>
  <c r="H43"/>
  <c r="I51"/>
  <c r="H72"/>
  <c r="I84"/>
  <c r="H85"/>
  <c r="H85" i="8"/>
  <c r="I85"/>
  <c r="I84"/>
  <c r="H59"/>
  <c r="I72"/>
  <c r="I51"/>
  <c r="H40"/>
  <c r="I40"/>
  <c r="H42"/>
  <c r="I42"/>
  <c r="H41"/>
  <c r="I41"/>
  <c r="H43"/>
  <c r="I43"/>
  <c r="I31"/>
  <c r="I34"/>
  <c r="I33"/>
  <c r="I32"/>
  <c r="I28"/>
  <c r="I27"/>
  <c r="I24"/>
  <c r="I25"/>
  <c r="F26"/>
  <c r="H26" s="1"/>
  <c r="H25"/>
  <c r="H24"/>
  <c r="F23"/>
  <c r="I23" s="1"/>
  <c r="F22"/>
  <c r="I22" s="1"/>
  <c r="F21"/>
  <c r="I21" s="1"/>
  <c r="F20"/>
  <c r="I20" s="1"/>
  <c r="F19"/>
  <c r="I19" s="1"/>
  <c r="E18"/>
  <c r="F18" s="1"/>
  <c r="H18" s="1"/>
  <c r="F17"/>
  <c r="H17" s="1"/>
  <c r="H16"/>
  <c r="F16"/>
  <c r="I16" s="1"/>
  <c r="I86" i="19" l="1"/>
  <c r="I92" s="1"/>
  <c r="I86" i="22"/>
  <c r="I93" s="1"/>
  <c r="I90" i="17"/>
  <c r="I92" i="20"/>
  <c r="I92" i="25"/>
  <c r="I90" i="24"/>
  <c r="I86" i="23"/>
  <c r="I91" s="1"/>
  <c r="I90" i="21"/>
  <c r="I90" i="18"/>
  <c r="H19" i="8"/>
  <c r="H20"/>
  <c r="H21"/>
  <c r="H22"/>
  <c r="H23"/>
  <c r="I26"/>
  <c r="I17"/>
  <c r="I18"/>
  <c r="I90" l="1"/>
</calcChain>
</file>

<file path=xl/sharedStrings.xml><?xml version="1.0" encoding="utf-8"?>
<sst xmlns="http://schemas.openxmlformats.org/spreadsheetml/2006/main" count="2662" uniqueCount="211">
  <si>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</si>
  <si>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</si>
  <si>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</si>
  <si>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</si>
  <si>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</si>
  <si>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</si>
  <si>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</si>
  <si>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</si>
  <si>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</si>
  <si>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</si>
  <si>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</si>
  <si>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</si>
  <si>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</si>
  <si>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</si>
  <si>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</si>
  <si>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</si>
  <si>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</si>
  <si>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</si>
  <si>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</si>
  <si>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</si>
  <si>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</si>
  <si>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</si>
  <si>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</si>
  <si>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</si>
  <si>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</si>
  <si>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</si>
  <si>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</si>
  <si>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</si>
  <si>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</si>
  <si>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</si>
  <si>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</si>
  <si>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</si>
  <si>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</si>
  <si>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</si>
  <si>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</si>
  <si>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</si>
  <si>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</si>
  <si>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</si>
  <si>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</si>
  <si>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</si>
  <si>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</si>
  <si>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</si>
  <si>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</si>
  <si>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</si>
  <si>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</si>
  <si>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</si>
  <si>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</si>
  <si>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</si>
  <si>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</si>
  <si>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</si>
  <si>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</si>
  <si>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</si>
  <si>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</si>
  <si>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</si>
  <si>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</si>
  <si>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</si>
  <si>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</si>
  <si>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</si>
  <si>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</si>
  <si>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</si>
  <si>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</si>
  <si>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</si>
  <si>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</si>
  <si>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</si>
  <si>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</si>
  <si>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</si>
  <si>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</si>
  <si>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</si>
  <si>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</si>
  <si>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</si>
  <si>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</si>
  <si>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</si>
  <si>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</si>
  <si>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</si>
  <si>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</si>
  <si>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</si>
  <si>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</si>
  <si>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</si>
  <si>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</si>
  <si>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</si>
  <si>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</si>
  <si>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</si>
  <si>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</si>
  <si>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</si>
  <si>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</si>
  <si>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</si>
  <si>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</si>
  <si>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</si>
  <si>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</si>
  <si>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</si>
  <si>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</si>
  <si>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</si>
  <si>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</si>
  <si>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</si>
  <si>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</si>
  <si>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3м</t>
  </si>
  <si>
    <t>1 шт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</si>
  <si>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</si>
  <si>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</si>
  <si>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</si>
  <si>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</si>
  <si>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</si>
  <si>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</si>
  <si>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</si>
  <si>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</si>
  <si>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</si>
  <si>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</si>
  <si>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</si>
  <si>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</si>
  <si>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шкафов для щитов и слаботочн.устройств</t>
  </si>
  <si>
    <t>Влажная протирка отопительных приборов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</si>
  <si>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</si>
  <si>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</si>
  <si>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</si>
  <si>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</si>
  <si>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</si>
  <si>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</si>
  <si>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</si>
  <si>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</si>
  <si>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</si>
  <si>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</si>
  <si>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</si>
  <si>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</si>
  <si>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</si>
  <si>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</si>
  <si>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</si>
  <si>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</si>
  <si>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</si>
  <si>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</si>
  <si>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</si>
  <si>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руб/м2 в мес.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</si>
  <si>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</si>
  <si>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</si>
  <si>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</si>
  <si>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</si>
  <si>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</si>
  <si>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</si>
  <si>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</si>
  <si>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ул.Нефтяников пгт.Ярега
</t>
  </si>
  <si>
    <t xml:space="preserve"> </t>
  </si>
  <si>
    <t>156 раз в год</t>
  </si>
  <si>
    <t>104 раза в год</t>
  </si>
  <si>
    <t xml:space="preserve">24 раза в год </t>
  </si>
  <si>
    <r>
      <t xml:space="preserve">    Собственники помещений в многоквартирном доме, расположенном по адресу:  пгт.Ярега, ул.Нефтяников, д.9,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</si>
  <si>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д.9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</si>
  <si>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</si>
  <si>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</si>
  <si>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</si>
  <si>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</si>
  <si>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</si>
  <si>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</si>
  <si>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Проверка дымоходов</t>
  </si>
  <si>
    <t>5 раз в год</t>
  </si>
  <si>
    <t>Спуск воды после промывки СО в канализацию</t>
  </si>
  <si>
    <t>АКТ №1</t>
  </si>
  <si>
    <t>за период с 01.01.2017 г. по 31.01.2017 г.</t>
  </si>
  <si>
    <t>АКТ №2</t>
  </si>
  <si>
    <t>за период с 01.02.2017 г. по 28.02.2017 г.</t>
  </si>
  <si>
    <t>АКТ №3</t>
  </si>
  <si>
    <t>за период с 01.03.2017 г. по 31.03.2017 г.</t>
  </si>
  <si>
    <t>III. Содержание общего имущества МКД</t>
  </si>
  <si>
    <t>IV. Прочие услуги</t>
  </si>
  <si>
    <t>АКТ №4</t>
  </si>
  <si>
    <t>за период с 01.04.2017 г. по 30.04.2017 г.</t>
  </si>
  <si>
    <t>Внеплановая проверка дымоходов</t>
  </si>
  <si>
    <t>АКТ №5</t>
  </si>
  <si>
    <t>за период с 01.05.2017 г. по 31.05.2017 г.</t>
  </si>
  <si>
    <t>Смена трубопроводов на полипропиленовые трубы PN25 диаметром 25 мм</t>
  </si>
  <si>
    <t>2. Всего за период с 01.05.2017 по 31.05.2017 выполнено работ (оказано услуг) на общую сумму: 96602,02 руб.</t>
  </si>
  <si>
    <t>(девяносто шесть тысяч шестьсот два рубля 02 копейки)</t>
  </si>
  <si>
    <t>АКТ №6</t>
  </si>
  <si>
    <t>за период с 01.06.2017 г. по 30.06.2017 г.</t>
  </si>
  <si>
    <t>2. Всего за период с 01.06.2017 по 30.06.2017 выполнено работ (оказано услуг) на общую сумму: 39763,46 руб.</t>
  </si>
  <si>
    <t>(тридцать девять тысяч семьсот шестьдесят три рубля 46 копеек)</t>
  </si>
  <si>
    <t>АКТ №7</t>
  </si>
  <si>
    <t>за период с 01.07.2017 г. по 31.07.2017 г.</t>
  </si>
  <si>
    <t>Внеплановый осмотр электросетей, армазуры и электрооборудования на лестничных клетках</t>
  </si>
  <si>
    <t>Смена пакетных выключателей</t>
  </si>
  <si>
    <t>2. Всего за период с 01.07.2017 по 31.07.2017 выполнено работ (оказано услуг) на общую сумму: 31129,59 руб.</t>
  </si>
  <si>
    <t>(тридцать одна тысяча сто двадцать девять рублей 59 копеек)</t>
  </si>
  <si>
    <t>АКТ №8</t>
  </si>
  <si>
    <t>за период с 01.08.2017 г. по 31.08.2017 г.</t>
  </si>
  <si>
    <t>Прочистка засоров канализации</t>
  </si>
  <si>
    <t>2. Всего за период с 01.08.2017 по 31.08.2017 выполнено работ (оказано услуг) на общую сумму: 31620,47 руб.</t>
  </si>
  <si>
    <t>(тридцать одна тысяча шестьсот двадцать рублей 47 копеек)</t>
  </si>
  <si>
    <t>АКТ №9</t>
  </si>
  <si>
    <t>за период с 01.09.2017 г. по 30.09.2017 г.</t>
  </si>
  <si>
    <t>2. Всего за период с 01.09.2017 по 30.09.2017 выполнено работ (оказано услуг) на общую сумму: 37757,30 руб.</t>
  </si>
  <si>
    <t>(тридцать семь тысяч семьсот пятьдесят семь рублей 30 копеек)</t>
  </si>
  <si>
    <t>АКТ №10</t>
  </si>
  <si>
    <t>за период с 01.10.2017 г. по 31.10.2017 г.</t>
  </si>
  <si>
    <t>2. Всего за период с 01.10.2017 по 31.10.2017 выполнено работ (оказано услуг) на общую сумму: 49346,80 руб.</t>
  </si>
  <si>
    <t>(сорок девять тысяч триста сорок шесть рублей 80 копеек)</t>
  </si>
  <si>
    <t>АКТ №11</t>
  </si>
  <si>
    <t>за период с 01.11.2017 г. по 30.11.2017 г.</t>
  </si>
  <si>
    <t>Ремонт и регулировка доводчика (со стоимостью доводчика)</t>
  </si>
  <si>
    <t>1шт.</t>
  </si>
  <si>
    <t>АКТ №12</t>
  </si>
  <si>
    <t>за период с 01.12.2017 г. по 31.12.2017 г.</t>
  </si>
  <si>
    <t>2. Всего за период с 01.01.2017 по 31.01.2017 выполнено работ (оказано услуг) на общую сумму: 46840,84 руб.</t>
  </si>
  <si>
    <t>(сорок шесть тысяч восемьсот сорок рублей 84 копейки)</t>
  </si>
  <si>
    <t>2. Всего за период с 01.02.2017 по 28.02.2017 выполнено работ (оказано услуг) на общую сумму: 37576,96 руб.</t>
  </si>
  <si>
    <t>(тридцать семь тысяч пятьсот семьдесят шесть рублей 96 копеек)</t>
  </si>
  <si>
    <t>2. Всего за период с 01.03.2017 по 31.03.2017 выполнено работ (оказано услуг) на общую сумму: 34839,42 руб.</t>
  </si>
  <si>
    <t>(тридцать четыре тысячи восемьсот тридцать девять рублей 42 копейки)</t>
  </si>
  <si>
    <t>2. Всего за период с 01.04.2017 по 30.04.2017 выполнено работ (оказано услуг) на общую сумму: 35614,34 руб.</t>
  </si>
  <si>
    <t>(тридцать пять тысяч шестьсот четырнадцать рублей 34 копейки)</t>
  </si>
  <si>
    <t>2. Всего за период с 01.11.2017 по 30.11.2017 выполнено работ (оказано услуг) на общую сумму: 38444,59 руб.</t>
  </si>
  <si>
    <t>(тридцать восемь тысяч четыреста сорок четыре рубля 59 копеек)</t>
  </si>
  <si>
    <t>2. Всего за период с 01.12.2017 по 31.12.2017 выполнено работ (оказано услуг) на общую сумму: 41150,22 руб.</t>
  </si>
  <si>
    <t>(сорок одна тысяча сто пятьдесят рублей 22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</si>
</sst>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154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155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76"/>
      <c r="F6" s="61"/>
      <c r="G6" s="61"/>
      <c r="H6" s="76"/>
      <c r="I6" s="31">
        <v>42766</v>
      </c>
      <c r="J6" s="2"/>
      <c r="K6" s="2"/>
      <c r="L6" s="2"/>
      <c r="M6" s="2"/>
    </row>
    <row r="7" spans="1:13" ht="15.75" customHeight="1">
      <c r="B7" s="63"/>
      <c r="C7" s="63"/>
      <c r="D7" s="63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15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15.75" hidden="1" customHeight="1">
      <c r="A47" s="45"/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15.75" customHeight="1">
      <c r="A51" s="45">
        <v>11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13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v>0</v>
      </c>
      <c r="J54" s="24"/>
      <c r="L54" s="20"/>
      <c r="M54" s="21"/>
      <c r="N54" s="22"/>
    </row>
    <row r="55" spans="1:14" ht="15.75" customHeight="1">
      <c r="A55" s="45">
        <v>12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customHeight="1">
      <c r="A56" s="45">
        <v>13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14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66" t="s">
        <v>44</v>
      </c>
      <c r="C61" s="66"/>
      <c r="D61" s="66"/>
      <c r="E61" s="77"/>
      <c r="F61" s="66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66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15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66" t="s">
        <v>131</v>
      </c>
      <c r="C81" s="66"/>
      <c r="D81" s="66"/>
      <c r="E81" s="77"/>
      <c r="F81" s="66"/>
      <c r="G81" s="66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16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17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SUM(I16+I17+I18+I27+I28+I39+I40+I41+I42+I44+I51+I55+I56+I59+I72+I84+I85)</f>
        <v>46840.835097666662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15.75" customHeight="1">
      <c r="A88" s="30"/>
      <c r="B88" s="50" t="s">
        <v>52</v>
      </c>
      <c r="C88" s="46"/>
      <c r="D88" s="58"/>
      <c r="E88" s="58"/>
      <c r="F88" s="46">
        <v>1</v>
      </c>
      <c r="G88" s="46"/>
      <c r="H88" s="46"/>
      <c r="I88" s="32">
        <f>SUM(A87)</f>
        <v>0</v>
      </c>
    </row>
    <row r="89" spans="1:21" ht="15.75" customHeight="1">
      <c r="A89" s="30"/>
      <c r="B89" s="56" t="s">
        <v>80</v>
      </c>
      <c r="C89" s="16"/>
      <c r="D89" s="16"/>
      <c r="E89" s="16"/>
      <c r="F89" s="47"/>
      <c r="G89" s="48"/>
      <c r="H89" s="48"/>
      <c r="I89" s="18">
        <v>0</v>
      </c>
    </row>
    <row r="90" spans="1:21" ht="15.75" customHeight="1">
      <c r="A90" s="59"/>
      <c r="B90" s="51" t="s">
        <v>148</v>
      </c>
      <c r="C90" s="38"/>
      <c r="D90" s="38"/>
      <c r="E90" s="38"/>
      <c r="F90" s="38"/>
      <c r="G90" s="38"/>
      <c r="H90" s="38"/>
      <c r="I90" s="49">
        <f>I86+I88</f>
        <v>46840.835097666662</v>
      </c>
    </row>
    <row r="91" spans="1:21" ht="15.75" customHeight="1">
      <c r="A91" s="139" t="s">
        <v>199</v>
      </c>
      <c r="B91" s="139"/>
      <c r="C91" s="139"/>
      <c r="D91" s="139"/>
      <c r="E91" s="139"/>
      <c r="F91" s="139"/>
      <c r="G91" s="139"/>
      <c r="H91" s="139"/>
      <c r="I91" s="139"/>
    </row>
    <row r="92" spans="1:21" ht="15.75" customHeight="1">
      <c r="A92" s="65"/>
      <c r="B92" s="140" t="s">
        <v>200</v>
      </c>
      <c r="C92" s="140"/>
      <c r="D92" s="140"/>
      <c r="E92" s="140"/>
      <c r="F92" s="140"/>
      <c r="G92" s="140"/>
      <c r="H92" s="84"/>
      <c r="I92" s="3"/>
    </row>
    <row r="93" spans="1:21" ht="15.75" customHeight="1">
      <c r="A93" s="60"/>
      <c r="B93" s="138" t="s">
        <v>6</v>
      </c>
      <c r="C93" s="138"/>
      <c r="D93" s="138"/>
      <c r="E93" s="138"/>
      <c r="F93" s="138"/>
      <c r="G93" s="138"/>
      <c r="H93" s="25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14" t="s">
        <v>7</v>
      </c>
      <c r="B95" s="114"/>
      <c r="C95" s="114"/>
      <c r="D95" s="114"/>
      <c r="E95" s="114"/>
      <c r="F95" s="114"/>
      <c r="G95" s="114"/>
      <c r="H95" s="114"/>
      <c r="I95" s="114"/>
    </row>
    <row r="96" spans="1:21" ht="15.75" customHeight="1">
      <c r="A96" s="114" t="s">
        <v>8</v>
      </c>
      <c r="B96" s="114"/>
      <c r="C96" s="114"/>
      <c r="D96" s="114"/>
      <c r="E96" s="114"/>
      <c r="F96" s="114"/>
      <c r="G96" s="114"/>
      <c r="H96" s="114"/>
      <c r="I96" s="114"/>
    </row>
    <row r="97" spans="1:9" ht="15.75" customHeight="1">
      <c r="A97" s="135" t="s">
        <v>62</v>
      </c>
      <c r="B97" s="135"/>
      <c r="C97" s="135"/>
      <c r="D97" s="135"/>
      <c r="E97" s="135"/>
      <c r="F97" s="135"/>
      <c r="G97" s="135"/>
      <c r="H97" s="135"/>
      <c r="I97" s="135"/>
    </row>
    <row r="98" spans="1:9" ht="15.75" customHeight="1">
      <c r="A98" s="11"/>
    </row>
    <row r="99" spans="1:9" ht="15.75" customHeight="1">
      <c r="A99" s="136" t="s">
        <v>9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4"/>
    </row>
    <row r="101" spans="1:9" ht="15.75" customHeight="1">
      <c r="B101" s="63" t="s">
        <v>10</v>
      </c>
      <c r="C101" s="137" t="s">
        <v>94</v>
      </c>
      <c r="D101" s="137"/>
      <c r="E101" s="137"/>
      <c r="F101" s="137"/>
      <c r="I101" s="64"/>
    </row>
    <row r="102" spans="1:9" ht="15.75" customHeight="1">
      <c r="A102" s="60"/>
      <c r="C102" s="138" t="s">
        <v>11</v>
      </c>
      <c r="D102" s="138"/>
      <c r="E102" s="138"/>
      <c r="F102" s="138"/>
      <c r="I102" s="62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63" t="s">
        <v>13</v>
      </c>
      <c r="C104" s="133"/>
      <c r="D104" s="133"/>
      <c r="E104" s="133"/>
      <c r="F104" s="133"/>
      <c r="I104" s="64"/>
    </row>
    <row r="105" spans="1:9" ht="15.75" customHeight="1">
      <c r="A105" s="60"/>
      <c r="C105" s="115" t="s">
        <v>11</v>
      </c>
      <c r="D105" s="115"/>
      <c r="E105" s="115"/>
      <c r="F105" s="115"/>
      <c r="I105" s="62" t="s">
        <v>12</v>
      </c>
    </row>
    <row r="106" spans="1:9" ht="15.75" customHeight="1">
      <c r="A106" s="4" t="s">
        <v>14</v>
      </c>
    </row>
    <row r="107" spans="1:9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2" t="s">
        <v>16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30" customHeight="1">
      <c r="A109" s="132" t="s">
        <v>17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30" customHeight="1">
      <c r="A110" s="132" t="s">
        <v>21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15" customHeight="1">
      <c r="A111" s="132" t="s">
        <v>20</v>
      </c>
      <c r="B111" s="132"/>
      <c r="C111" s="132"/>
      <c r="D111" s="132"/>
      <c r="E111" s="132"/>
      <c r="F111" s="132"/>
      <c r="G111" s="132"/>
      <c r="H111" s="132"/>
      <c r="I111" s="132"/>
    </row>
  </sheetData>
  <autoFilter ref="I12:I67"/>
  <mergeCells count="29">
    <mergeCell ref="B92:G92"/>
    <mergeCell ref="B93:G93"/>
    <mergeCell ref="A97:I97"/>
    <mergeCell ref="A99:I99"/>
    <mergeCell ref="C101:F101"/>
    <mergeCell ref="C102:F102"/>
    <mergeCell ref="A110:I110"/>
    <mergeCell ref="A111:I111"/>
    <mergeCell ref="C104:F104"/>
    <mergeCell ref="C105:F105"/>
    <mergeCell ref="A107:I107"/>
    <mergeCell ref="A108:I108"/>
    <mergeCell ref="A109:I109"/>
    <mergeCell ref="A95:I95"/>
    <mergeCell ref="A96:I96"/>
    <mergeCell ref="R72:U72"/>
    <mergeCell ref="A3:I3"/>
    <mergeCell ref="A4:I4"/>
    <mergeCell ref="A8:I8"/>
    <mergeCell ref="A10:I10"/>
    <mergeCell ref="A5:I5"/>
    <mergeCell ref="A14:I14"/>
    <mergeCell ref="A15:I15"/>
    <mergeCell ref="A29:I29"/>
    <mergeCell ref="A45:I45"/>
    <mergeCell ref="A57:I57"/>
    <mergeCell ref="A83:I83"/>
    <mergeCell ref="A87:I87"/>
    <mergeCell ref="A91:I9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189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190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43039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17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customHeight="1">
      <c r="A52" s="45">
        <v>10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customHeight="1">
      <c r="A53" s="45">
        <v>11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customHeight="1">
      <c r="A55" s="45">
        <v>13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15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30">
        <v>16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3992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17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18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SUM(I16+I17+I18+I27+I28+I31+I32+I34+I35+I52+I53+I54+I55+I56+I72+I82+I84+I85)</f>
        <v>46895.118094444442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31.5" customHeight="1">
      <c r="A88" s="30">
        <v>19</v>
      </c>
      <c r="B88" s="107" t="s">
        <v>93</v>
      </c>
      <c r="C88" s="108" t="s">
        <v>96</v>
      </c>
      <c r="D88" s="70"/>
      <c r="E88" s="40"/>
      <c r="F88" s="40">
        <v>4</v>
      </c>
      <c r="G88" s="40">
        <v>589.84</v>
      </c>
      <c r="H88" s="112">
        <f>G88*F88/1000</f>
        <v>2.3593600000000001</v>
      </c>
      <c r="I88" s="30">
        <f>G88*2</f>
        <v>1179.68</v>
      </c>
    </row>
    <row r="89" spans="1:21" ht="31.5" customHeight="1">
      <c r="A89" s="30">
        <v>20</v>
      </c>
      <c r="B89" s="107" t="s">
        <v>167</v>
      </c>
      <c r="C89" s="108" t="s">
        <v>83</v>
      </c>
      <c r="D89" s="56"/>
      <c r="E89" s="40"/>
      <c r="F89" s="40">
        <v>5.5</v>
      </c>
      <c r="G89" s="40">
        <v>1272</v>
      </c>
      <c r="H89" s="112">
        <f t="shared" ref="H89" si="15">G89*F89/1000</f>
        <v>6.9960000000000004</v>
      </c>
      <c r="I89" s="19">
        <f>G89</f>
        <v>1272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2451.6800000000003</v>
      </c>
    </row>
    <row r="91" spans="1:21" ht="15.75" customHeight="1">
      <c r="A91" s="30"/>
      <c r="B91" s="56" t="s">
        <v>80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148</v>
      </c>
      <c r="C92" s="38"/>
      <c r="D92" s="38"/>
      <c r="E92" s="38"/>
      <c r="F92" s="38"/>
      <c r="G92" s="38"/>
      <c r="H92" s="38"/>
      <c r="I92" s="49">
        <f>I86+I90</f>
        <v>49346.798094444443</v>
      </c>
    </row>
    <row r="93" spans="1:21" ht="15.75" customHeight="1">
      <c r="A93" s="139" t="s">
        <v>191</v>
      </c>
      <c r="B93" s="139"/>
      <c r="C93" s="139"/>
      <c r="D93" s="139"/>
      <c r="E93" s="139"/>
      <c r="F93" s="139"/>
      <c r="G93" s="139"/>
      <c r="H93" s="139"/>
      <c r="I93" s="139"/>
    </row>
    <row r="94" spans="1:21" ht="15.75" customHeight="1">
      <c r="A94" s="72"/>
      <c r="B94" s="140" t="s">
        <v>192</v>
      </c>
      <c r="C94" s="140"/>
      <c r="D94" s="140"/>
      <c r="E94" s="140"/>
      <c r="F94" s="140"/>
      <c r="G94" s="140"/>
      <c r="H94" s="84"/>
      <c r="I94" s="3"/>
    </row>
    <row r="95" spans="1:21" ht="15.75" customHeight="1">
      <c r="A95" s="75"/>
      <c r="B95" s="138" t="s">
        <v>6</v>
      </c>
      <c r="C95" s="138"/>
      <c r="D95" s="138"/>
      <c r="E95" s="138"/>
      <c r="F95" s="138"/>
      <c r="G95" s="138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14" t="s">
        <v>7</v>
      </c>
      <c r="B97" s="114"/>
      <c r="C97" s="114"/>
      <c r="D97" s="114"/>
      <c r="E97" s="114"/>
      <c r="F97" s="114"/>
      <c r="G97" s="114"/>
      <c r="H97" s="114"/>
      <c r="I97" s="114"/>
    </row>
    <row r="98" spans="1:9" ht="15.75" customHeight="1">
      <c r="A98" s="114" t="s">
        <v>8</v>
      </c>
      <c r="B98" s="114"/>
      <c r="C98" s="114"/>
      <c r="D98" s="114"/>
      <c r="E98" s="114"/>
      <c r="F98" s="114"/>
      <c r="G98" s="114"/>
      <c r="H98" s="114"/>
      <c r="I98" s="114"/>
    </row>
    <row r="99" spans="1:9" ht="15.75" customHeight="1">
      <c r="A99" s="135" t="s">
        <v>62</v>
      </c>
      <c r="B99" s="135"/>
      <c r="C99" s="135"/>
      <c r="D99" s="135"/>
      <c r="E99" s="135"/>
      <c r="F99" s="135"/>
      <c r="G99" s="135"/>
      <c r="H99" s="135"/>
      <c r="I99" s="135"/>
    </row>
    <row r="100" spans="1:9" ht="15.75" customHeight="1">
      <c r="A100" s="11"/>
    </row>
    <row r="101" spans="1:9" ht="15.75" customHeight="1">
      <c r="A101" s="136" t="s">
        <v>9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4"/>
    </row>
    <row r="103" spans="1:9" ht="15.75" customHeight="1">
      <c r="B103" s="71" t="s">
        <v>10</v>
      </c>
      <c r="C103" s="137" t="s">
        <v>94</v>
      </c>
      <c r="D103" s="137"/>
      <c r="E103" s="137"/>
      <c r="F103" s="137"/>
      <c r="I103" s="74"/>
    </row>
    <row r="104" spans="1:9" ht="15.75" customHeight="1">
      <c r="A104" s="75"/>
      <c r="C104" s="138" t="s">
        <v>11</v>
      </c>
      <c r="D104" s="138"/>
      <c r="E104" s="138"/>
      <c r="F104" s="138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33"/>
      <c r="D106" s="133"/>
      <c r="E106" s="133"/>
      <c r="F106" s="133"/>
      <c r="I106" s="74"/>
    </row>
    <row r="107" spans="1:9" ht="15.75" customHeight="1">
      <c r="A107" s="75"/>
      <c r="C107" s="115" t="s">
        <v>11</v>
      </c>
      <c r="D107" s="115"/>
      <c r="E107" s="115"/>
      <c r="F107" s="115"/>
      <c r="I107" s="73" t="s">
        <v>12</v>
      </c>
    </row>
    <row r="108" spans="1:9" ht="15.75" customHeight="1">
      <c r="A108" s="4" t="s">
        <v>14</v>
      </c>
    </row>
    <row r="109" spans="1:9">
      <c r="A109" s="134" t="s">
        <v>15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45" customHeight="1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17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21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15" customHeight="1">
      <c r="A113" s="132" t="s">
        <v>20</v>
      </c>
      <c r="B113" s="132"/>
      <c r="C113" s="132"/>
      <c r="D113" s="132"/>
      <c r="E113" s="132"/>
      <c r="F113" s="132"/>
      <c r="G113" s="132"/>
      <c r="H113" s="132"/>
      <c r="I113" s="132"/>
    </row>
  </sheetData>
  <autoFilter ref="I12:I67"/>
  <mergeCells count="29">
    <mergeCell ref="A109:I109"/>
    <mergeCell ref="A110:I110"/>
    <mergeCell ref="A111:I111"/>
    <mergeCell ref="A112:I112"/>
    <mergeCell ref="A113:I113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193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194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43069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9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17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160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11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12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85"/>
      <c r="B81" s="83" t="s">
        <v>131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3992</v>
      </c>
    </row>
    <row r="83" spans="1:21" ht="15.75" customHeight="1">
      <c r="A83" s="126" t="s">
        <v>161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13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14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SUM(I16+I17+I18+I27+I28+I39+I40+I41+I42+I44+I59+I72+I84+I85)</f>
        <v>34491.346129666665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31.5" customHeight="1">
      <c r="A88" s="30">
        <v>15</v>
      </c>
      <c r="B88" s="107" t="s">
        <v>81</v>
      </c>
      <c r="C88" s="108" t="s">
        <v>124</v>
      </c>
      <c r="D88" s="70"/>
      <c r="E88" s="40"/>
      <c r="F88" s="40">
        <v>4</v>
      </c>
      <c r="G88" s="40">
        <v>83.36</v>
      </c>
      <c r="H88" s="112">
        <f t="shared" ref="H88" si="15">G88*F88/1000</f>
        <v>0.33344000000000001</v>
      </c>
      <c r="I88" s="19">
        <f>G88</f>
        <v>83.36</v>
      </c>
    </row>
    <row r="89" spans="1:21" ht="31.5" customHeight="1">
      <c r="A89" s="30">
        <v>16</v>
      </c>
      <c r="B89" s="113" t="s">
        <v>195</v>
      </c>
      <c r="C89" s="30" t="s">
        <v>196</v>
      </c>
      <c r="D89" s="56"/>
      <c r="E89" s="40"/>
      <c r="F89" s="40">
        <v>2</v>
      </c>
      <c r="G89" s="40">
        <v>1934.94</v>
      </c>
      <c r="H89" s="112">
        <f>G89*F89/1000</f>
        <v>3.8698800000000002</v>
      </c>
      <c r="I89" s="19">
        <f>G89*2</f>
        <v>3869.88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3953.2400000000002</v>
      </c>
    </row>
    <row r="91" spans="1:21" ht="15.75" customHeight="1">
      <c r="A91" s="30"/>
      <c r="B91" s="56" t="s">
        <v>80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148</v>
      </c>
      <c r="C92" s="38"/>
      <c r="D92" s="38"/>
      <c r="E92" s="38"/>
      <c r="F92" s="38"/>
      <c r="G92" s="38"/>
      <c r="H92" s="38"/>
      <c r="I92" s="49">
        <f>I86+I90</f>
        <v>38444.586129666663</v>
      </c>
    </row>
    <row r="93" spans="1:21" ht="15.75" customHeight="1">
      <c r="A93" s="139" t="s">
        <v>207</v>
      </c>
      <c r="B93" s="139"/>
      <c r="C93" s="139"/>
      <c r="D93" s="139"/>
      <c r="E93" s="139"/>
      <c r="F93" s="139"/>
      <c r="G93" s="139"/>
      <c r="H93" s="139"/>
      <c r="I93" s="139"/>
    </row>
    <row r="94" spans="1:21" ht="15.75" customHeight="1">
      <c r="A94" s="72"/>
      <c r="B94" s="140" t="s">
        <v>208</v>
      </c>
      <c r="C94" s="140"/>
      <c r="D94" s="140"/>
      <c r="E94" s="140"/>
      <c r="F94" s="140"/>
      <c r="G94" s="140"/>
      <c r="H94" s="84"/>
      <c r="I94" s="3"/>
    </row>
    <row r="95" spans="1:21" ht="15.75" customHeight="1">
      <c r="A95" s="79"/>
      <c r="B95" s="138" t="s">
        <v>6</v>
      </c>
      <c r="C95" s="138"/>
      <c r="D95" s="138"/>
      <c r="E95" s="138"/>
      <c r="F95" s="138"/>
      <c r="G95" s="138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14" t="s">
        <v>7</v>
      </c>
      <c r="B97" s="114"/>
      <c r="C97" s="114"/>
      <c r="D97" s="114"/>
      <c r="E97" s="114"/>
      <c r="F97" s="114"/>
      <c r="G97" s="114"/>
      <c r="H97" s="114"/>
      <c r="I97" s="114"/>
    </row>
    <row r="98" spans="1:9" ht="15.75" customHeight="1">
      <c r="A98" s="114" t="s">
        <v>8</v>
      </c>
      <c r="B98" s="114"/>
      <c r="C98" s="114"/>
      <c r="D98" s="114"/>
      <c r="E98" s="114"/>
      <c r="F98" s="114"/>
      <c r="G98" s="114"/>
      <c r="H98" s="114"/>
      <c r="I98" s="114"/>
    </row>
    <row r="99" spans="1:9" ht="15.75" customHeight="1">
      <c r="A99" s="135" t="s">
        <v>62</v>
      </c>
      <c r="B99" s="135"/>
      <c r="C99" s="135"/>
      <c r="D99" s="135"/>
      <c r="E99" s="135"/>
      <c r="F99" s="135"/>
      <c r="G99" s="135"/>
      <c r="H99" s="135"/>
      <c r="I99" s="135"/>
    </row>
    <row r="100" spans="1:9" ht="15.75" customHeight="1">
      <c r="A100" s="11"/>
    </row>
    <row r="101" spans="1:9" ht="15.75" customHeight="1">
      <c r="A101" s="136" t="s">
        <v>9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4"/>
    </row>
    <row r="103" spans="1:9" ht="15.75" customHeight="1">
      <c r="B103" s="78" t="s">
        <v>10</v>
      </c>
      <c r="C103" s="137" t="s">
        <v>94</v>
      </c>
      <c r="D103" s="137"/>
      <c r="E103" s="137"/>
      <c r="F103" s="137"/>
      <c r="I103" s="81"/>
    </row>
    <row r="104" spans="1:9" ht="15.75" customHeight="1">
      <c r="A104" s="79"/>
      <c r="C104" s="138" t="s">
        <v>11</v>
      </c>
      <c r="D104" s="138"/>
      <c r="E104" s="138"/>
      <c r="F104" s="138"/>
      <c r="I104" s="80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8" t="s">
        <v>13</v>
      </c>
      <c r="C106" s="133"/>
      <c r="D106" s="133"/>
      <c r="E106" s="133"/>
      <c r="F106" s="133"/>
      <c r="I106" s="81"/>
    </row>
    <row r="107" spans="1:9" ht="15.75" customHeight="1">
      <c r="A107" s="79"/>
      <c r="C107" s="115" t="s">
        <v>11</v>
      </c>
      <c r="D107" s="115"/>
      <c r="E107" s="115"/>
      <c r="F107" s="115"/>
      <c r="I107" s="80" t="s">
        <v>12</v>
      </c>
    </row>
    <row r="108" spans="1:9" ht="15.75" customHeight="1">
      <c r="A108" s="4" t="s">
        <v>14</v>
      </c>
    </row>
    <row r="109" spans="1:9">
      <c r="A109" s="134" t="s">
        <v>15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45" customHeight="1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17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21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15" customHeight="1">
      <c r="A113" s="132" t="s">
        <v>20</v>
      </c>
      <c r="B113" s="132"/>
      <c r="C113" s="132"/>
      <c r="D113" s="132"/>
      <c r="E113" s="132"/>
      <c r="F113" s="132"/>
      <c r="G113" s="132"/>
      <c r="H113" s="132"/>
      <c r="I113" s="132"/>
    </row>
  </sheetData>
  <autoFilter ref="I12:I67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197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198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43100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9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11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customHeight="1">
      <c r="A64" s="45">
        <v>13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f>G64</f>
        <v>276.74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14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85"/>
      <c r="B81" s="83" t="s">
        <v>131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3992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15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16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SUM(I16+I17+I18+I27+I28+I39+I40+I41+I42+I44+I51+I59+I64+I72+I84+I85)</f>
        <v>37853.69509766667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31.5" customHeight="1">
      <c r="A88" s="30">
        <v>17</v>
      </c>
      <c r="B88" s="107" t="s">
        <v>93</v>
      </c>
      <c r="C88" s="108" t="s">
        <v>96</v>
      </c>
      <c r="D88" s="70"/>
      <c r="E88" s="40"/>
      <c r="F88" s="40">
        <v>4</v>
      </c>
      <c r="G88" s="40">
        <v>589.84</v>
      </c>
      <c r="H88" s="112">
        <f>G88*F88/1000</f>
        <v>2.3593600000000001</v>
      </c>
      <c r="I88" s="19">
        <f>G88</f>
        <v>589.84</v>
      </c>
    </row>
    <row r="89" spans="1:21" ht="31.5" customHeight="1">
      <c r="A89" s="30">
        <v>18</v>
      </c>
      <c r="B89" s="107" t="s">
        <v>167</v>
      </c>
      <c r="C89" s="108" t="s">
        <v>83</v>
      </c>
      <c r="D89" s="56"/>
      <c r="E89" s="40"/>
      <c r="F89" s="40">
        <v>5.5</v>
      </c>
      <c r="G89" s="40">
        <v>1272</v>
      </c>
      <c r="H89" s="112">
        <f t="shared" ref="H89:H92" si="15">G89*F89/1000</f>
        <v>6.9960000000000004</v>
      </c>
      <c r="I89" s="19">
        <f>G89*0.5</f>
        <v>636</v>
      </c>
    </row>
    <row r="90" spans="1:21" ht="31.5" customHeight="1">
      <c r="A90" s="30">
        <v>19</v>
      </c>
      <c r="B90" s="107" t="s">
        <v>81</v>
      </c>
      <c r="C90" s="108" t="s">
        <v>124</v>
      </c>
      <c r="D90" s="70"/>
      <c r="E90" s="40"/>
      <c r="F90" s="40">
        <v>4</v>
      </c>
      <c r="G90" s="40">
        <v>83.36</v>
      </c>
      <c r="H90" s="112">
        <f t="shared" si="15"/>
        <v>0.33344000000000001</v>
      </c>
      <c r="I90" s="19">
        <f>G90*2</f>
        <v>166.72</v>
      </c>
    </row>
    <row r="91" spans="1:21" ht="31.5" customHeight="1">
      <c r="A91" s="30">
        <v>20</v>
      </c>
      <c r="B91" s="107" t="s">
        <v>176</v>
      </c>
      <c r="C91" s="108" t="s">
        <v>38</v>
      </c>
      <c r="D91" s="56"/>
      <c r="E91" s="40"/>
      <c r="F91" s="40">
        <v>0.02</v>
      </c>
      <c r="G91" s="40">
        <v>3581.13</v>
      </c>
      <c r="H91" s="112">
        <f t="shared" si="15"/>
        <v>7.1622600000000008E-2</v>
      </c>
      <c r="I91" s="19">
        <f>G91*0.01</f>
        <v>35.811300000000003</v>
      </c>
    </row>
    <row r="92" spans="1:21" ht="15.75" customHeight="1">
      <c r="A92" s="30">
        <v>21</v>
      </c>
      <c r="B92" s="110" t="s">
        <v>182</v>
      </c>
      <c r="C92" s="111" t="s">
        <v>95</v>
      </c>
      <c r="D92" s="70"/>
      <c r="E92" s="40"/>
      <c r="F92" s="40">
        <f>(3+5)/3</f>
        <v>2.6666666666666665</v>
      </c>
      <c r="G92" s="40">
        <v>1120.8900000000001</v>
      </c>
      <c r="H92" s="112">
        <f t="shared" si="15"/>
        <v>2.9890400000000001</v>
      </c>
      <c r="I92" s="19">
        <f>G92*(5/3)</f>
        <v>1868.1500000000003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3296.5213000000003</v>
      </c>
    </row>
    <row r="94" spans="1:21" ht="15.75" customHeight="1">
      <c r="A94" s="30"/>
      <c r="B94" s="56" t="s">
        <v>80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148</v>
      </c>
      <c r="C95" s="38"/>
      <c r="D95" s="38"/>
      <c r="E95" s="38"/>
      <c r="F95" s="38"/>
      <c r="G95" s="38"/>
      <c r="H95" s="38"/>
      <c r="I95" s="49">
        <f>I86+I93</f>
        <v>41150.216397666671</v>
      </c>
    </row>
    <row r="96" spans="1:21" ht="15.75" customHeight="1">
      <c r="A96" s="139" t="s">
        <v>209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72"/>
      <c r="B97" s="140" t="s">
        <v>210</v>
      </c>
      <c r="C97" s="140"/>
      <c r="D97" s="140"/>
      <c r="E97" s="140"/>
      <c r="F97" s="140"/>
      <c r="G97" s="140"/>
      <c r="H97" s="84"/>
      <c r="I97" s="3"/>
    </row>
    <row r="98" spans="1:9" ht="15.75" customHeight="1">
      <c r="A98" s="79"/>
      <c r="B98" s="138" t="s">
        <v>6</v>
      </c>
      <c r="C98" s="138"/>
      <c r="D98" s="138"/>
      <c r="E98" s="138"/>
      <c r="F98" s="138"/>
      <c r="G98" s="138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14" t="s">
        <v>7</v>
      </c>
      <c r="B100" s="114"/>
      <c r="C100" s="114"/>
      <c r="D100" s="114"/>
      <c r="E100" s="114"/>
      <c r="F100" s="114"/>
      <c r="G100" s="114"/>
      <c r="H100" s="114"/>
      <c r="I100" s="114"/>
    </row>
    <row r="101" spans="1:9" ht="15.75" customHeight="1">
      <c r="A101" s="114" t="s">
        <v>8</v>
      </c>
      <c r="B101" s="114"/>
      <c r="C101" s="114"/>
      <c r="D101" s="114"/>
      <c r="E101" s="114"/>
      <c r="F101" s="114"/>
      <c r="G101" s="114"/>
      <c r="H101" s="114"/>
      <c r="I101" s="114"/>
    </row>
    <row r="102" spans="1:9" ht="15.75" customHeight="1">
      <c r="A102" s="135" t="s">
        <v>62</v>
      </c>
      <c r="B102" s="135"/>
      <c r="C102" s="135"/>
      <c r="D102" s="135"/>
      <c r="E102" s="135"/>
      <c r="F102" s="135"/>
      <c r="G102" s="135"/>
      <c r="H102" s="135"/>
      <c r="I102" s="135"/>
    </row>
    <row r="103" spans="1:9" ht="15.75" customHeight="1">
      <c r="A103" s="11"/>
    </row>
    <row r="104" spans="1:9" ht="15.75" customHeight="1">
      <c r="A104" s="136" t="s">
        <v>9</v>
      </c>
      <c r="B104" s="136"/>
      <c r="C104" s="136"/>
      <c r="D104" s="136"/>
      <c r="E104" s="136"/>
      <c r="F104" s="136"/>
      <c r="G104" s="136"/>
      <c r="H104" s="136"/>
      <c r="I104" s="136"/>
    </row>
    <row r="105" spans="1:9" ht="15.75" customHeight="1">
      <c r="A105" s="4"/>
    </row>
    <row r="106" spans="1:9" ht="15.75" customHeight="1">
      <c r="B106" s="78" t="s">
        <v>10</v>
      </c>
      <c r="C106" s="137" t="s">
        <v>94</v>
      </c>
      <c r="D106" s="137"/>
      <c r="E106" s="137"/>
      <c r="F106" s="137"/>
      <c r="I106" s="81"/>
    </row>
    <row r="107" spans="1:9" ht="15.75" customHeight="1">
      <c r="A107" s="79"/>
      <c r="C107" s="138" t="s">
        <v>11</v>
      </c>
      <c r="D107" s="138"/>
      <c r="E107" s="138"/>
      <c r="F107" s="138"/>
      <c r="I107" s="80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8" t="s">
        <v>13</v>
      </c>
      <c r="C109" s="133"/>
      <c r="D109" s="133"/>
      <c r="E109" s="133"/>
      <c r="F109" s="133"/>
      <c r="I109" s="81"/>
    </row>
    <row r="110" spans="1:9" ht="15.75" customHeight="1">
      <c r="A110" s="79"/>
      <c r="C110" s="115" t="s">
        <v>11</v>
      </c>
      <c r="D110" s="115"/>
      <c r="E110" s="115"/>
      <c r="F110" s="115"/>
      <c r="I110" s="80" t="s">
        <v>12</v>
      </c>
    </row>
    <row r="111" spans="1:9" ht="15.75" customHeight="1">
      <c r="A111" s="4" t="s">
        <v>14</v>
      </c>
    </row>
    <row r="112" spans="1:9">
      <c r="A112" s="134" t="s">
        <v>15</v>
      </c>
      <c r="B112" s="134"/>
      <c r="C112" s="134"/>
      <c r="D112" s="134"/>
      <c r="E112" s="134"/>
      <c r="F112" s="134"/>
      <c r="G112" s="134"/>
      <c r="H112" s="134"/>
      <c r="I112" s="134"/>
    </row>
    <row r="113" spans="1:9" ht="45" customHeight="1">
      <c r="A113" s="132" t="s">
        <v>16</v>
      </c>
      <c r="B113" s="132"/>
      <c r="C113" s="132"/>
      <c r="D113" s="132"/>
      <c r="E113" s="132"/>
      <c r="F113" s="132"/>
      <c r="G113" s="132"/>
      <c r="H113" s="132"/>
      <c r="I113" s="132"/>
    </row>
    <row r="114" spans="1:9" ht="30" customHeight="1">
      <c r="A114" s="132" t="s">
        <v>17</v>
      </c>
      <c r="B114" s="132"/>
      <c r="C114" s="132"/>
      <c r="D114" s="132"/>
      <c r="E114" s="132"/>
      <c r="F114" s="132"/>
      <c r="G114" s="132"/>
      <c r="H114" s="132"/>
      <c r="I114" s="132"/>
    </row>
    <row r="115" spans="1:9" ht="30" customHeight="1">
      <c r="A115" s="132" t="s">
        <v>21</v>
      </c>
      <c r="B115" s="132"/>
      <c r="C115" s="132"/>
      <c r="D115" s="132"/>
      <c r="E115" s="132"/>
      <c r="F115" s="132"/>
      <c r="G115" s="132"/>
      <c r="H115" s="132"/>
      <c r="I115" s="132"/>
    </row>
    <row r="116" spans="1:9" ht="15" customHeight="1">
      <c r="A116" s="132" t="s">
        <v>20</v>
      </c>
      <c r="B116" s="132"/>
      <c r="C116" s="132"/>
      <c r="D116" s="132"/>
      <c r="E116" s="132"/>
      <c r="F116" s="132"/>
      <c r="G116" s="132"/>
      <c r="H116" s="132"/>
      <c r="I116" s="132"/>
    </row>
  </sheetData>
  <autoFilter ref="I12:I67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156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157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42794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15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15.75" hidden="1" customHeight="1">
      <c r="A47" s="45"/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15.75" customHeight="1">
      <c r="A51" s="45">
        <v>11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13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14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SUM(I16+I17+I18+I27+I28+I39+I40+I41+I42+I44+I51+I59+I72+I84+I85)</f>
        <v>37576.955097666665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15.75" customHeight="1">
      <c r="A88" s="30"/>
      <c r="B88" s="50" t="s">
        <v>52</v>
      </c>
      <c r="C88" s="46"/>
      <c r="D88" s="58"/>
      <c r="E88" s="58"/>
      <c r="F88" s="46">
        <v>1</v>
      </c>
      <c r="G88" s="46"/>
      <c r="H88" s="46"/>
      <c r="I88" s="32">
        <f>SUM(A87)</f>
        <v>0</v>
      </c>
    </row>
    <row r="89" spans="1:21" ht="15.75" customHeight="1">
      <c r="A89" s="30"/>
      <c r="B89" s="56" t="s">
        <v>80</v>
      </c>
      <c r="C89" s="16"/>
      <c r="D89" s="16"/>
      <c r="E89" s="16"/>
      <c r="F89" s="47"/>
      <c r="G89" s="48"/>
      <c r="H89" s="48"/>
      <c r="I89" s="18">
        <v>0</v>
      </c>
    </row>
    <row r="90" spans="1:21" ht="15.75" customHeight="1">
      <c r="A90" s="59"/>
      <c r="B90" s="51" t="s">
        <v>148</v>
      </c>
      <c r="C90" s="38"/>
      <c r="D90" s="38"/>
      <c r="E90" s="38"/>
      <c r="F90" s="38"/>
      <c r="G90" s="38"/>
      <c r="H90" s="38"/>
      <c r="I90" s="49">
        <f>I86+I88</f>
        <v>37576.955097666665</v>
      </c>
    </row>
    <row r="91" spans="1:21" ht="15.75" customHeight="1">
      <c r="A91" s="139" t="s">
        <v>201</v>
      </c>
      <c r="B91" s="139"/>
      <c r="C91" s="139"/>
      <c r="D91" s="139"/>
      <c r="E91" s="139"/>
      <c r="F91" s="139"/>
      <c r="G91" s="139"/>
      <c r="H91" s="139"/>
      <c r="I91" s="139"/>
    </row>
    <row r="92" spans="1:21" ht="15.75" customHeight="1">
      <c r="A92" s="72"/>
      <c r="B92" s="140" t="s">
        <v>202</v>
      </c>
      <c r="C92" s="140"/>
      <c r="D92" s="140"/>
      <c r="E92" s="140"/>
      <c r="F92" s="140"/>
      <c r="G92" s="140"/>
      <c r="H92" s="84"/>
      <c r="I92" s="3"/>
    </row>
    <row r="93" spans="1:21" ht="15.75" customHeight="1">
      <c r="A93" s="75"/>
      <c r="B93" s="138" t="s">
        <v>6</v>
      </c>
      <c r="C93" s="138"/>
      <c r="D93" s="138"/>
      <c r="E93" s="138"/>
      <c r="F93" s="138"/>
      <c r="G93" s="138"/>
      <c r="H93" s="25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14" t="s">
        <v>7</v>
      </c>
      <c r="B95" s="114"/>
      <c r="C95" s="114"/>
      <c r="D95" s="114"/>
      <c r="E95" s="114"/>
      <c r="F95" s="114"/>
      <c r="G95" s="114"/>
      <c r="H95" s="114"/>
      <c r="I95" s="114"/>
    </row>
    <row r="96" spans="1:21" ht="15.75" customHeight="1">
      <c r="A96" s="114" t="s">
        <v>8</v>
      </c>
      <c r="B96" s="114"/>
      <c r="C96" s="114"/>
      <c r="D96" s="114"/>
      <c r="E96" s="114"/>
      <c r="F96" s="114"/>
      <c r="G96" s="114"/>
      <c r="H96" s="114"/>
      <c r="I96" s="114"/>
    </row>
    <row r="97" spans="1:9" ht="15.75" customHeight="1">
      <c r="A97" s="135" t="s">
        <v>62</v>
      </c>
      <c r="B97" s="135"/>
      <c r="C97" s="135"/>
      <c r="D97" s="135"/>
      <c r="E97" s="135"/>
      <c r="F97" s="135"/>
      <c r="G97" s="135"/>
      <c r="H97" s="135"/>
      <c r="I97" s="135"/>
    </row>
    <row r="98" spans="1:9" ht="15.75" customHeight="1">
      <c r="A98" s="11"/>
    </row>
    <row r="99" spans="1:9" ht="15.75" customHeight="1">
      <c r="A99" s="136" t="s">
        <v>9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4"/>
    </row>
    <row r="101" spans="1:9" ht="15.75" customHeight="1">
      <c r="B101" s="71" t="s">
        <v>10</v>
      </c>
      <c r="C101" s="137" t="s">
        <v>94</v>
      </c>
      <c r="D101" s="137"/>
      <c r="E101" s="137"/>
      <c r="F101" s="137"/>
      <c r="I101" s="74"/>
    </row>
    <row r="102" spans="1:9" ht="15.75" customHeight="1">
      <c r="A102" s="75"/>
      <c r="C102" s="138" t="s">
        <v>11</v>
      </c>
      <c r="D102" s="138"/>
      <c r="E102" s="138"/>
      <c r="F102" s="138"/>
      <c r="I102" s="73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1" t="s">
        <v>13</v>
      </c>
      <c r="C104" s="133"/>
      <c r="D104" s="133"/>
      <c r="E104" s="133"/>
      <c r="F104" s="133"/>
      <c r="I104" s="74"/>
    </row>
    <row r="105" spans="1:9" ht="15.75" customHeight="1">
      <c r="A105" s="75"/>
      <c r="C105" s="115" t="s">
        <v>11</v>
      </c>
      <c r="D105" s="115"/>
      <c r="E105" s="115"/>
      <c r="F105" s="115"/>
      <c r="I105" s="73" t="s">
        <v>12</v>
      </c>
    </row>
    <row r="106" spans="1:9" ht="15.75" customHeight="1">
      <c r="A106" s="4" t="s">
        <v>14</v>
      </c>
    </row>
    <row r="107" spans="1:9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2" t="s">
        <v>16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30" customHeight="1">
      <c r="A109" s="132" t="s">
        <v>17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30" customHeight="1">
      <c r="A110" s="132" t="s">
        <v>21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15" customHeight="1">
      <c r="A111" s="132" t="s">
        <v>20</v>
      </c>
      <c r="B111" s="132"/>
      <c r="C111" s="132"/>
      <c r="D111" s="132"/>
      <c r="E111" s="132"/>
      <c r="F111" s="132"/>
      <c r="G111" s="132"/>
      <c r="H111" s="132"/>
      <c r="I111" s="132"/>
    </row>
  </sheetData>
  <autoFilter ref="I12:I67"/>
  <mergeCells count="29">
    <mergeCell ref="A107:I107"/>
    <mergeCell ref="A108:I108"/>
    <mergeCell ref="A109:I109"/>
    <mergeCell ref="A110:I110"/>
    <mergeCell ref="A111:I111"/>
    <mergeCell ref="R72:U72"/>
    <mergeCell ref="C105:F105"/>
    <mergeCell ref="A87:I87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158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159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42825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F43/2*G43</f>
        <v>348.07612499999999</v>
      </c>
      <c r="J43" s="24"/>
      <c r="L43" s="20"/>
      <c r="M43" s="21"/>
      <c r="N43" s="22"/>
    </row>
    <row r="44" spans="1:14" ht="15.75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15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15.75" hidden="1" customHeight="1">
      <c r="A47" s="45"/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15.75" hidden="1" customHeight="1">
      <c r="A51" s="45">
        <v>12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13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160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161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14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SUM(I16+I17+I18+I27+I28+I39+I40+I41+I42+I43+I44+I59+I72+I84+I85)</f>
        <v>34839.422254666664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15.75" customHeight="1">
      <c r="A88" s="30"/>
      <c r="B88" s="50" t="s">
        <v>52</v>
      </c>
      <c r="C88" s="46"/>
      <c r="D88" s="58"/>
      <c r="E88" s="58"/>
      <c r="F88" s="46">
        <v>1</v>
      </c>
      <c r="G88" s="46"/>
      <c r="H88" s="46"/>
      <c r="I88" s="32">
        <f>SUM(A87)</f>
        <v>0</v>
      </c>
    </row>
    <row r="89" spans="1:21" ht="15.75" customHeight="1">
      <c r="A89" s="30"/>
      <c r="B89" s="56" t="s">
        <v>80</v>
      </c>
      <c r="C89" s="16"/>
      <c r="D89" s="16"/>
      <c r="E89" s="16"/>
      <c r="F89" s="47"/>
      <c r="G89" s="48"/>
      <c r="H89" s="48"/>
      <c r="I89" s="18">
        <v>0</v>
      </c>
    </row>
    <row r="90" spans="1:21" ht="15.75" customHeight="1">
      <c r="A90" s="59"/>
      <c r="B90" s="51" t="s">
        <v>148</v>
      </c>
      <c r="C90" s="38"/>
      <c r="D90" s="38"/>
      <c r="E90" s="38"/>
      <c r="F90" s="38"/>
      <c r="G90" s="38"/>
      <c r="H90" s="38"/>
      <c r="I90" s="49">
        <f>I86+I88</f>
        <v>34839.422254666664</v>
      </c>
    </row>
    <row r="91" spans="1:21" ht="15.75" customHeight="1">
      <c r="A91" s="139" t="s">
        <v>203</v>
      </c>
      <c r="B91" s="139"/>
      <c r="C91" s="139"/>
      <c r="D91" s="139"/>
      <c r="E91" s="139"/>
      <c r="F91" s="139"/>
      <c r="G91" s="139"/>
      <c r="H91" s="139"/>
      <c r="I91" s="139"/>
    </row>
    <row r="92" spans="1:21" ht="15.75" customHeight="1">
      <c r="A92" s="72"/>
      <c r="B92" s="140" t="s">
        <v>204</v>
      </c>
      <c r="C92" s="140"/>
      <c r="D92" s="140"/>
      <c r="E92" s="140"/>
      <c r="F92" s="140"/>
      <c r="G92" s="140"/>
      <c r="H92" s="84"/>
      <c r="I92" s="3"/>
    </row>
    <row r="93" spans="1:21" ht="15.75" customHeight="1">
      <c r="A93" s="75"/>
      <c r="B93" s="138" t="s">
        <v>6</v>
      </c>
      <c r="C93" s="138"/>
      <c r="D93" s="138"/>
      <c r="E93" s="138"/>
      <c r="F93" s="138"/>
      <c r="G93" s="138"/>
      <c r="H93" s="25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14" t="s">
        <v>7</v>
      </c>
      <c r="B95" s="114"/>
      <c r="C95" s="114"/>
      <c r="D95" s="114"/>
      <c r="E95" s="114"/>
      <c r="F95" s="114"/>
      <c r="G95" s="114"/>
      <c r="H95" s="114"/>
      <c r="I95" s="114"/>
    </row>
    <row r="96" spans="1:21" ht="15.75" customHeight="1">
      <c r="A96" s="114" t="s">
        <v>8</v>
      </c>
      <c r="B96" s="114"/>
      <c r="C96" s="114"/>
      <c r="D96" s="114"/>
      <c r="E96" s="114"/>
      <c r="F96" s="114"/>
      <c r="G96" s="114"/>
      <c r="H96" s="114"/>
      <c r="I96" s="114"/>
    </row>
    <row r="97" spans="1:9" ht="15.75" customHeight="1">
      <c r="A97" s="135" t="s">
        <v>62</v>
      </c>
      <c r="B97" s="135"/>
      <c r="C97" s="135"/>
      <c r="D97" s="135"/>
      <c r="E97" s="135"/>
      <c r="F97" s="135"/>
      <c r="G97" s="135"/>
      <c r="H97" s="135"/>
      <c r="I97" s="135"/>
    </row>
    <row r="98" spans="1:9" ht="15.75" customHeight="1">
      <c r="A98" s="11"/>
    </row>
    <row r="99" spans="1:9" ht="15.75" customHeight="1">
      <c r="A99" s="136" t="s">
        <v>9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4"/>
    </row>
    <row r="101" spans="1:9" ht="15.75" customHeight="1">
      <c r="B101" s="71" t="s">
        <v>10</v>
      </c>
      <c r="C101" s="137" t="s">
        <v>94</v>
      </c>
      <c r="D101" s="137"/>
      <c r="E101" s="137"/>
      <c r="F101" s="137"/>
      <c r="I101" s="74"/>
    </row>
    <row r="102" spans="1:9" ht="15.75" customHeight="1">
      <c r="A102" s="75"/>
      <c r="C102" s="138" t="s">
        <v>11</v>
      </c>
      <c r="D102" s="138"/>
      <c r="E102" s="138"/>
      <c r="F102" s="138"/>
      <c r="I102" s="73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1" t="s">
        <v>13</v>
      </c>
      <c r="C104" s="133"/>
      <c r="D104" s="133"/>
      <c r="E104" s="133"/>
      <c r="F104" s="133"/>
      <c r="I104" s="74"/>
    </row>
    <row r="105" spans="1:9" ht="15.75" customHeight="1">
      <c r="A105" s="75"/>
      <c r="C105" s="115" t="s">
        <v>11</v>
      </c>
      <c r="D105" s="115"/>
      <c r="E105" s="115"/>
      <c r="F105" s="115"/>
      <c r="I105" s="73" t="s">
        <v>12</v>
      </c>
    </row>
    <row r="106" spans="1:9" ht="15.75" customHeight="1">
      <c r="A106" s="4" t="s">
        <v>14</v>
      </c>
    </row>
    <row r="107" spans="1:9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2" t="s">
        <v>16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30" customHeight="1">
      <c r="A109" s="132" t="s">
        <v>17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30" customHeight="1">
      <c r="A110" s="132" t="s">
        <v>21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15" customHeight="1">
      <c r="A111" s="132" t="s">
        <v>20</v>
      </c>
      <c r="B111" s="132"/>
      <c r="C111" s="132"/>
      <c r="D111" s="132"/>
      <c r="E111" s="132"/>
      <c r="F111" s="132"/>
      <c r="G111" s="132"/>
      <c r="H111" s="132"/>
      <c r="I111" s="132"/>
    </row>
  </sheetData>
  <autoFilter ref="I12:I67"/>
  <mergeCells count="29">
    <mergeCell ref="A107:I107"/>
    <mergeCell ref="A108:I108"/>
    <mergeCell ref="A109:I109"/>
    <mergeCell ref="A110:I110"/>
    <mergeCell ref="A111:I111"/>
    <mergeCell ref="R72:U72"/>
    <mergeCell ref="C105:F105"/>
    <mergeCell ref="A87:I87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162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163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42855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F43/2*G43</f>
        <v>348.07612499999999</v>
      </c>
      <c r="J43" s="24"/>
      <c r="L43" s="20"/>
      <c r="M43" s="21"/>
      <c r="N43" s="22"/>
    </row>
    <row r="44" spans="1:14" ht="15.75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15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15.75" hidden="1" customHeight="1">
      <c r="A47" s="45"/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15.75" hidden="1" customHeight="1">
      <c r="A51" s="45">
        <v>12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13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160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161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14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SUM(I16+I17+I18+I27+I28+I39+I40+I41+I42+I43+I44+I59+I72+I84+I85)</f>
        <v>34839.422254666664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31.5" customHeight="1">
      <c r="A88" s="106">
        <v>16</v>
      </c>
      <c r="B88" s="107" t="s">
        <v>93</v>
      </c>
      <c r="C88" s="108" t="s">
        <v>96</v>
      </c>
      <c r="D88" s="56"/>
      <c r="E88" s="13"/>
      <c r="F88" s="13">
        <v>1</v>
      </c>
      <c r="G88" s="13">
        <v>589.84</v>
      </c>
      <c r="H88" s="102">
        <f>G88*F88/1000</f>
        <v>0.58984000000000003</v>
      </c>
      <c r="I88" s="109">
        <f>G88</f>
        <v>589.84</v>
      </c>
    </row>
    <row r="89" spans="1:21" ht="15.75" customHeight="1">
      <c r="A89" s="106">
        <v>17</v>
      </c>
      <c r="B89" s="86" t="s">
        <v>164</v>
      </c>
      <c r="C89" s="87" t="s">
        <v>29</v>
      </c>
      <c r="D89" s="56"/>
      <c r="E89" s="13"/>
      <c r="F89" s="89">
        <v>1</v>
      </c>
      <c r="G89" s="13">
        <v>185.08</v>
      </c>
      <c r="H89" s="102">
        <f>G89*F89/1000</f>
        <v>0.18508000000000002</v>
      </c>
      <c r="I89" s="109">
        <f>G89</f>
        <v>185.08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774.92000000000007</v>
      </c>
    </row>
    <row r="91" spans="1:21" ht="15.75" customHeight="1">
      <c r="A91" s="30"/>
      <c r="B91" s="56" t="s">
        <v>80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148</v>
      </c>
      <c r="C92" s="38"/>
      <c r="D92" s="38"/>
      <c r="E92" s="38"/>
      <c r="F92" s="38"/>
      <c r="G92" s="38"/>
      <c r="H92" s="38"/>
      <c r="I92" s="49">
        <f>I86+I90</f>
        <v>35614.342254666662</v>
      </c>
    </row>
    <row r="93" spans="1:21" ht="15.75" customHeight="1">
      <c r="A93" s="139" t="s">
        <v>205</v>
      </c>
      <c r="B93" s="139"/>
      <c r="C93" s="139"/>
      <c r="D93" s="139"/>
      <c r="E93" s="139"/>
      <c r="F93" s="139"/>
      <c r="G93" s="139"/>
      <c r="H93" s="139"/>
      <c r="I93" s="139"/>
    </row>
    <row r="94" spans="1:21" ht="15.75" customHeight="1">
      <c r="A94" s="72"/>
      <c r="B94" s="140" t="s">
        <v>206</v>
      </c>
      <c r="C94" s="140"/>
      <c r="D94" s="140"/>
      <c r="E94" s="140"/>
      <c r="F94" s="140"/>
      <c r="G94" s="140"/>
      <c r="H94" s="84"/>
      <c r="I94" s="3"/>
    </row>
    <row r="95" spans="1:21" ht="15.75" customHeight="1">
      <c r="A95" s="75"/>
      <c r="B95" s="138" t="s">
        <v>6</v>
      </c>
      <c r="C95" s="138"/>
      <c r="D95" s="138"/>
      <c r="E95" s="138"/>
      <c r="F95" s="138"/>
      <c r="G95" s="138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14" t="s">
        <v>7</v>
      </c>
      <c r="B97" s="114"/>
      <c r="C97" s="114"/>
      <c r="D97" s="114"/>
      <c r="E97" s="114"/>
      <c r="F97" s="114"/>
      <c r="G97" s="114"/>
      <c r="H97" s="114"/>
      <c r="I97" s="114"/>
    </row>
    <row r="98" spans="1:9" ht="15.75" customHeight="1">
      <c r="A98" s="114" t="s">
        <v>8</v>
      </c>
      <c r="B98" s="114"/>
      <c r="C98" s="114"/>
      <c r="D98" s="114"/>
      <c r="E98" s="114"/>
      <c r="F98" s="114"/>
      <c r="G98" s="114"/>
      <c r="H98" s="114"/>
      <c r="I98" s="114"/>
    </row>
    <row r="99" spans="1:9" ht="15.75" customHeight="1">
      <c r="A99" s="135" t="s">
        <v>62</v>
      </c>
      <c r="B99" s="135"/>
      <c r="C99" s="135"/>
      <c r="D99" s="135"/>
      <c r="E99" s="135"/>
      <c r="F99" s="135"/>
      <c r="G99" s="135"/>
      <c r="H99" s="135"/>
      <c r="I99" s="135"/>
    </row>
    <row r="100" spans="1:9" ht="15.75" customHeight="1">
      <c r="A100" s="11"/>
    </row>
    <row r="101" spans="1:9" ht="15.75" customHeight="1">
      <c r="A101" s="136" t="s">
        <v>9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4"/>
    </row>
    <row r="103" spans="1:9" ht="15.75" customHeight="1">
      <c r="B103" s="71" t="s">
        <v>10</v>
      </c>
      <c r="C103" s="137" t="s">
        <v>94</v>
      </c>
      <c r="D103" s="137"/>
      <c r="E103" s="137"/>
      <c r="F103" s="137"/>
      <c r="I103" s="74"/>
    </row>
    <row r="104" spans="1:9" ht="15.75" customHeight="1">
      <c r="A104" s="75"/>
      <c r="C104" s="138" t="s">
        <v>11</v>
      </c>
      <c r="D104" s="138"/>
      <c r="E104" s="138"/>
      <c r="F104" s="138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33"/>
      <c r="D106" s="133"/>
      <c r="E106" s="133"/>
      <c r="F106" s="133"/>
      <c r="I106" s="74"/>
    </row>
    <row r="107" spans="1:9" ht="15.75" customHeight="1">
      <c r="A107" s="75"/>
      <c r="C107" s="115" t="s">
        <v>11</v>
      </c>
      <c r="D107" s="115"/>
      <c r="E107" s="115"/>
      <c r="F107" s="115"/>
      <c r="I107" s="73" t="s">
        <v>12</v>
      </c>
    </row>
    <row r="108" spans="1:9" ht="15.75" customHeight="1">
      <c r="A108" s="4" t="s">
        <v>14</v>
      </c>
    </row>
    <row r="109" spans="1:9">
      <c r="A109" s="134" t="s">
        <v>15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45" customHeight="1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17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21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15" customHeight="1">
      <c r="A113" s="132" t="s">
        <v>20</v>
      </c>
      <c r="B113" s="132"/>
      <c r="C113" s="132"/>
      <c r="D113" s="132"/>
      <c r="E113" s="132"/>
      <c r="F113" s="132"/>
      <c r="G113" s="132"/>
      <c r="H113" s="132"/>
      <c r="I113" s="132"/>
    </row>
  </sheetData>
  <autoFilter ref="I12:I67"/>
  <mergeCells count="29">
    <mergeCell ref="A109:I109"/>
    <mergeCell ref="A110:I110"/>
    <mergeCell ref="A111:I111"/>
    <mergeCell ref="A112:I112"/>
    <mergeCell ref="A113:I113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165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166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42886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customHeight="1">
      <c r="A20" s="30">
        <v>5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6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12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13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14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15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17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18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customHeight="1">
      <c r="A46" s="45">
        <v>19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customHeight="1">
      <c r="A47" s="45">
        <v>20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customHeight="1">
      <c r="A48" s="45">
        <v>21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customHeight="1">
      <c r="A49" s="45">
        <v>22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24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customHeight="1">
      <c r="A52" s="45">
        <v>25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customHeight="1">
      <c r="A53" s="45">
        <v>26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28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29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33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34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35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SUM(I16+I17+I18+I19+I20+I21+I22+I23+I24+I25+I26+I27+I28+I31+I32+I33+I34+I35+I46+I47+I48+I49+I50+I51+I52+I53+I54+I66+I67+I68+I69+I70+I72+I84+I85)</f>
        <v>91324.138142944459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31.5" customHeight="1">
      <c r="A88" s="106">
        <v>36</v>
      </c>
      <c r="B88" s="107" t="s">
        <v>167</v>
      </c>
      <c r="C88" s="108" t="s">
        <v>83</v>
      </c>
      <c r="D88" s="56"/>
      <c r="E88" s="13"/>
      <c r="F88" s="13">
        <v>4</v>
      </c>
      <c r="G88" s="13">
        <v>1272</v>
      </c>
      <c r="H88" s="102">
        <v>11.45</v>
      </c>
      <c r="I88" s="109">
        <f>G88*4</f>
        <v>5088</v>
      </c>
    </row>
    <row r="89" spans="1:21" ht="15.75" customHeight="1">
      <c r="A89" s="106">
        <v>37</v>
      </c>
      <c r="B89" s="107" t="s">
        <v>84</v>
      </c>
      <c r="C89" s="108" t="s">
        <v>124</v>
      </c>
      <c r="D89" s="56"/>
      <c r="E89" s="13"/>
      <c r="F89" s="13">
        <v>1</v>
      </c>
      <c r="G89" s="13">
        <v>189.88</v>
      </c>
      <c r="H89" s="102">
        <f>G89*F89/1000</f>
        <v>0.18987999999999999</v>
      </c>
      <c r="I89" s="109">
        <f>G89</f>
        <v>189.88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5277.88</v>
      </c>
    </row>
    <row r="91" spans="1:21" ht="15.75" customHeight="1">
      <c r="A91" s="30"/>
      <c r="B91" s="56" t="s">
        <v>80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148</v>
      </c>
      <c r="C92" s="38"/>
      <c r="D92" s="38"/>
      <c r="E92" s="38"/>
      <c r="F92" s="38"/>
      <c r="G92" s="38"/>
      <c r="H92" s="38"/>
      <c r="I92" s="49">
        <f>I86+I90</f>
        <v>96602.018142944464</v>
      </c>
    </row>
    <row r="93" spans="1:21" ht="15.75" customHeight="1">
      <c r="A93" s="139" t="s">
        <v>168</v>
      </c>
      <c r="B93" s="139"/>
      <c r="C93" s="139"/>
      <c r="D93" s="139"/>
      <c r="E93" s="139"/>
      <c r="F93" s="139"/>
      <c r="G93" s="139"/>
      <c r="H93" s="139"/>
      <c r="I93" s="139"/>
    </row>
    <row r="94" spans="1:21" ht="15.75" customHeight="1">
      <c r="A94" s="72"/>
      <c r="B94" s="140" t="s">
        <v>169</v>
      </c>
      <c r="C94" s="140"/>
      <c r="D94" s="140"/>
      <c r="E94" s="140"/>
      <c r="F94" s="140"/>
      <c r="G94" s="140"/>
      <c r="H94" s="84"/>
      <c r="I94" s="3"/>
    </row>
    <row r="95" spans="1:21" ht="15.75" customHeight="1">
      <c r="A95" s="75"/>
      <c r="B95" s="138" t="s">
        <v>6</v>
      </c>
      <c r="C95" s="138"/>
      <c r="D95" s="138"/>
      <c r="E95" s="138"/>
      <c r="F95" s="138"/>
      <c r="G95" s="138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14" t="s">
        <v>7</v>
      </c>
      <c r="B97" s="114"/>
      <c r="C97" s="114"/>
      <c r="D97" s="114"/>
      <c r="E97" s="114"/>
      <c r="F97" s="114"/>
      <c r="G97" s="114"/>
      <c r="H97" s="114"/>
      <c r="I97" s="114"/>
    </row>
    <row r="98" spans="1:9" ht="15.75" customHeight="1">
      <c r="A98" s="114" t="s">
        <v>8</v>
      </c>
      <c r="B98" s="114"/>
      <c r="C98" s="114"/>
      <c r="D98" s="114"/>
      <c r="E98" s="114"/>
      <c r="F98" s="114"/>
      <c r="G98" s="114"/>
      <c r="H98" s="114"/>
      <c r="I98" s="114"/>
    </row>
    <row r="99" spans="1:9" ht="15.75" customHeight="1">
      <c r="A99" s="135" t="s">
        <v>62</v>
      </c>
      <c r="B99" s="135"/>
      <c r="C99" s="135"/>
      <c r="D99" s="135"/>
      <c r="E99" s="135"/>
      <c r="F99" s="135"/>
      <c r="G99" s="135"/>
      <c r="H99" s="135"/>
      <c r="I99" s="135"/>
    </row>
    <row r="100" spans="1:9" ht="15.75" customHeight="1">
      <c r="A100" s="11"/>
    </row>
    <row r="101" spans="1:9" ht="15.75" customHeight="1">
      <c r="A101" s="136" t="s">
        <v>9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4"/>
    </row>
    <row r="103" spans="1:9" ht="15.75" customHeight="1">
      <c r="B103" s="71" t="s">
        <v>10</v>
      </c>
      <c r="C103" s="137" t="s">
        <v>94</v>
      </c>
      <c r="D103" s="137"/>
      <c r="E103" s="137"/>
      <c r="F103" s="137"/>
      <c r="I103" s="74"/>
    </row>
    <row r="104" spans="1:9" ht="15.75" customHeight="1">
      <c r="A104" s="75"/>
      <c r="C104" s="138" t="s">
        <v>11</v>
      </c>
      <c r="D104" s="138"/>
      <c r="E104" s="138"/>
      <c r="F104" s="138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33"/>
      <c r="D106" s="133"/>
      <c r="E106" s="133"/>
      <c r="F106" s="133"/>
      <c r="I106" s="74"/>
    </row>
    <row r="107" spans="1:9" ht="15.75" customHeight="1">
      <c r="A107" s="75"/>
      <c r="C107" s="115" t="s">
        <v>11</v>
      </c>
      <c r="D107" s="115"/>
      <c r="E107" s="115"/>
      <c r="F107" s="115"/>
      <c r="I107" s="73" t="s">
        <v>12</v>
      </c>
    </row>
    <row r="108" spans="1:9" ht="15.75" customHeight="1">
      <c r="A108" s="4" t="s">
        <v>14</v>
      </c>
    </row>
    <row r="109" spans="1:9">
      <c r="A109" s="134" t="s">
        <v>15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45" customHeight="1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17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21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15" customHeight="1">
      <c r="A113" s="132" t="s">
        <v>20</v>
      </c>
      <c r="B113" s="132"/>
      <c r="C113" s="132"/>
      <c r="D113" s="132"/>
      <c r="E113" s="132"/>
      <c r="F113" s="132"/>
      <c r="G113" s="132"/>
      <c r="H113" s="132"/>
      <c r="I113" s="132"/>
    </row>
  </sheetData>
  <autoFilter ref="I12:I67"/>
  <mergeCells count="29">
    <mergeCell ref="A109:I109"/>
    <mergeCell ref="A110:I110"/>
    <mergeCell ref="A111:I111"/>
    <mergeCell ref="A112:I112"/>
    <mergeCell ref="A113:I113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170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171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42916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19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20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21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22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24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customHeight="1">
      <c r="A55" s="45">
        <v>10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12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13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14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SUM(I16+I17+I18+I27+I28+I31+I32+I34+I35+I55+I56+I72+I84+I85)</f>
        <v>39763.461608444442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15.75" customHeight="1">
      <c r="A88" s="30"/>
      <c r="B88" s="50" t="s">
        <v>52</v>
      </c>
      <c r="C88" s="46"/>
      <c r="D88" s="58"/>
      <c r="E88" s="58"/>
      <c r="F88" s="46">
        <v>1</v>
      </c>
      <c r="G88" s="46"/>
      <c r="H88" s="46"/>
      <c r="I88" s="32">
        <f>SUM(A87)</f>
        <v>0</v>
      </c>
    </row>
    <row r="89" spans="1:21" ht="15.75" customHeight="1">
      <c r="A89" s="30"/>
      <c r="B89" s="56" t="s">
        <v>80</v>
      </c>
      <c r="C89" s="16"/>
      <c r="D89" s="16"/>
      <c r="E89" s="16"/>
      <c r="F89" s="47"/>
      <c r="G89" s="48"/>
      <c r="H89" s="48"/>
      <c r="I89" s="18">
        <v>0</v>
      </c>
    </row>
    <row r="90" spans="1:21" ht="15.75" customHeight="1">
      <c r="A90" s="59"/>
      <c r="B90" s="51" t="s">
        <v>148</v>
      </c>
      <c r="C90" s="38"/>
      <c r="D90" s="38"/>
      <c r="E90" s="38"/>
      <c r="F90" s="38"/>
      <c r="G90" s="38"/>
      <c r="H90" s="38"/>
      <c r="I90" s="49">
        <f>I86+I88</f>
        <v>39763.461608444442</v>
      </c>
    </row>
    <row r="91" spans="1:21" ht="15.75" customHeight="1">
      <c r="A91" s="139" t="s">
        <v>172</v>
      </c>
      <c r="B91" s="139"/>
      <c r="C91" s="139"/>
      <c r="D91" s="139"/>
      <c r="E91" s="139"/>
      <c r="F91" s="139"/>
      <c r="G91" s="139"/>
      <c r="H91" s="139"/>
      <c r="I91" s="139"/>
    </row>
    <row r="92" spans="1:21" ht="15.75" customHeight="1">
      <c r="A92" s="72"/>
      <c r="B92" s="140" t="s">
        <v>173</v>
      </c>
      <c r="C92" s="140"/>
      <c r="D92" s="140"/>
      <c r="E92" s="140"/>
      <c r="F92" s="140"/>
      <c r="G92" s="140"/>
      <c r="H92" s="84"/>
      <c r="I92" s="3"/>
    </row>
    <row r="93" spans="1:21" ht="15.75" customHeight="1">
      <c r="A93" s="75"/>
      <c r="B93" s="138" t="s">
        <v>6</v>
      </c>
      <c r="C93" s="138"/>
      <c r="D93" s="138"/>
      <c r="E93" s="138"/>
      <c r="F93" s="138"/>
      <c r="G93" s="138"/>
      <c r="H93" s="25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14" t="s">
        <v>7</v>
      </c>
      <c r="B95" s="114"/>
      <c r="C95" s="114"/>
      <c r="D95" s="114"/>
      <c r="E95" s="114"/>
      <c r="F95" s="114"/>
      <c r="G95" s="114"/>
      <c r="H95" s="114"/>
      <c r="I95" s="114"/>
    </row>
    <row r="96" spans="1:21" ht="15.75" customHeight="1">
      <c r="A96" s="114" t="s">
        <v>8</v>
      </c>
      <c r="B96" s="114"/>
      <c r="C96" s="114"/>
      <c r="D96" s="114"/>
      <c r="E96" s="114"/>
      <c r="F96" s="114"/>
      <c r="G96" s="114"/>
      <c r="H96" s="114"/>
      <c r="I96" s="114"/>
    </row>
    <row r="97" spans="1:9" ht="15.75" customHeight="1">
      <c r="A97" s="135" t="s">
        <v>62</v>
      </c>
      <c r="B97" s="135"/>
      <c r="C97" s="135"/>
      <c r="D97" s="135"/>
      <c r="E97" s="135"/>
      <c r="F97" s="135"/>
      <c r="G97" s="135"/>
      <c r="H97" s="135"/>
      <c r="I97" s="135"/>
    </row>
    <row r="98" spans="1:9" ht="15.75" customHeight="1">
      <c r="A98" s="11"/>
    </row>
    <row r="99" spans="1:9" ht="15.75" customHeight="1">
      <c r="A99" s="136" t="s">
        <v>9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4"/>
    </row>
    <row r="101" spans="1:9" ht="15.75" customHeight="1">
      <c r="B101" s="71" t="s">
        <v>10</v>
      </c>
      <c r="C101" s="137" t="s">
        <v>94</v>
      </c>
      <c r="D101" s="137"/>
      <c r="E101" s="137"/>
      <c r="F101" s="137"/>
      <c r="I101" s="74"/>
    </row>
    <row r="102" spans="1:9" ht="15.75" customHeight="1">
      <c r="A102" s="75"/>
      <c r="C102" s="138" t="s">
        <v>11</v>
      </c>
      <c r="D102" s="138"/>
      <c r="E102" s="138"/>
      <c r="F102" s="138"/>
      <c r="I102" s="73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1" t="s">
        <v>13</v>
      </c>
      <c r="C104" s="133"/>
      <c r="D104" s="133"/>
      <c r="E104" s="133"/>
      <c r="F104" s="133"/>
      <c r="I104" s="74"/>
    </row>
    <row r="105" spans="1:9" ht="15.75" customHeight="1">
      <c r="A105" s="75"/>
      <c r="C105" s="115" t="s">
        <v>11</v>
      </c>
      <c r="D105" s="115"/>
      <c r="E105" s="115"/>
      <c r="F105" s="115"/>
      <c r="I105" s="73" t="s">
        <v>12</v>
      </c>
    </row>
    <row r="106" spans="1:9" ht="15.75" customHeight="1">
      <c r="A106" s="4" t="s">
        <v>14</v>
      </c>
    </row>
    <row r="107" spans="1:9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2" t="s">
        <v>16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30" customHeight="1">
      <c r="A109" s="132" t="s">
        <v>17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30" customHeight="1">
      <c r="A110" s="132" t="s">
        <v>21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15" customHeight="1">
      <c r="A111" s="132" t="s">
        <v>20</v>
      </c>
      <c r="B111" s="132"/>
      <c r="C111" s="132"/>
      <c r="D111" s="132"/>
      <c r="E111" s="132"/>
      <c r="F111" s="132"/>
      <c r="G111" s="132"/>
      <c r="H111" s="132"/>
      <c r="I111" s="132"/>
    </row>
  </sheetData>
  <autoFilter ref="I12:I67"/>
  <mergeCells count="29">
    <mergeCell ref="A107:I107"/>
    <mergeCell ref="A108:I108"/>
    <mergeCell ref="A109:I109"/>
    <mergeCell ref="A110:I110"/>
    <mergeCell ref="A111:I111"/>
    <mergeCell ref="R72:U72"/>
    <mergeCell ref="C105:F105"/>
    <mergeCell ref="A87:I87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174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175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42947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19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20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21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22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24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10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160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10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161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11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12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SUM(I16+I17+I18+I27+I28+I31+I32+I34+I35+I72+I84+I85)</f>
        <v>30499.581608444441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31.5" customHeight="1">
      <c r="A88" s="106">
        <v>13</v>
      </c>
      <c r="B88" s="107" t="s">
        <v>81</v>
      </c>
      <c r="C88" s="108" t="s">
        <v>124</v>
      </c>
      <c r="D88" s="56"/>
      <c r="E88" s="13"/>
      <c r="F88" s="13">
        <v>1</v>
      </c>
      <c r="G88" s="13">
        <v>83.36</v>
      </c>
      <c r="H88" s="102">
        <f t="shared" ref="H88:H90" si="15">G88*F88/1000</f>
        <v>8.3360000000000004E-2</v>
      </c>
      <c r="I88" s="109">
        <f>G88</f>
        <v>83.36</v>
      </c>
    </row>
    <row r="89" spans="1:21" ht="31.5" customHeight="1">
      <c r="A89" s="106">
        <v>14</v>
      </c>
      <c r="B89" s="107" t="s">
        <v>176</v>
      </c>
      <c r="C89" s="108" t="s">
        <v>38</v>
      </c>
      <c r="D89" s="56"/>
      <c r="E89" s="13"/>
      <c r="F89" s="13">
        <v>0.01</v>
      </c>
      <c r="G89" s="13">
        <v>3581.13</v>
      </c>
      <c r="H89" s="102">
        <f t="shared" si="15"/>
        <v>3.5811300000000004E-2</v>
      </c>
      <c r="I89" s="109">
        <f>G89*0.01</f>
        <v>35.811300000000003</v>
      </c>
    </row>
    <row r="90" spans="1:21" ht="15.75" customHeight="1">
      <c r="A90" s="106">
        <v>15</v>
      </c>
      <c r="B90" s="107" t="s">
        <v>177</v>
      </c>
      <c r="C90" s="108" t="s">
        <v>124</v>
      </c>
      <c r="D90" s="56"/>
      <c r="E90" s="13"/>
      <c r="F90" s="13">
        <v>1</v>
      </c>
      <c r="G90" s="13">
        <v>510.84</v>
      </c>
      <c r="H90" s="102">
        <f t="shared" si="15"/>
        <v>0.51083999999999996</v>
      </c>
      <c r="I90" s="109">
        <f t="shared" ref="I90" si="16">G90</f>
        <v>510.84</v>
      </c>
    </row>
    <row r="91" spans="1:21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SUM(I88:I90)</f>
        <v>630.01130000000001</v>
      </c>
    </row>
    <row r="92" spans="1:21" ht="15.75" customHeight="1">
      <c r="A92" s="30"/>
      <c r="B92" s="56" t="s">
        <v>80</v>
      </c>
      <c r="C92" s="16"/>
      <c r="D92" s="16"/>
      <c r="E92" s="16"/>
      <c r="F92" s="47"/>
      <c r="G92" s="48"/>
      <c r="H92" s="48"/>
      <c r="I92" s="18">
        <v>0</v>
      </c>
    </row>
    <row r="93" spans="1:21" ht="15.75" customHeight="1">
      <c r="A93" s="59"/>
      <c r="B93" s="51" t="s">
        <v>148</v>
      </c>
      <c r="C93" s="38"/>
      <c r="D93" s="38"/>
      <c r="E93" s="38"/>
      <c r="F93" s="38"/>
      <c r="G93" s="38"/>
      <c r="H93" s="38"/>
      <c r="I93" s="49">
        <f>I86+I91</f>
        <v>31129.59290844444</v>
      </c>
    </row>
    <row r="94" spans="1:21" ht="15.75" customHeight="1">
      <c r="A94" s="139" t="s">
        <v>178</v>
      </c>
      <c r="B94" s="139"/>
      <c r="C94" s="139"/>
      <c r="D94" s="139"/>
      <c r="E94" s="139"/>
      <c r="F94" s="139"/>
      <c r="G94" s="139"/>
      <c r="H94" s="139"/>
      <c r="I94" s="139"/>
    </row>
    <row r="95" spans="1:21" ht="15.75" customHeight="1">
      <c r="A95" s="72"/>
      <c r="B95" s="140" t="s">
        <v>179</v>
      </c>
      <c r="C95" s="140"/>
      <c r="D95" s="140"/>
      <c r="E95" s="140"/>
      <c r="F95" s="140"/>
      <c r="G95" s="140"/>
      <c r="H95" s="84"/>
      <c r="I95" s="3"/>
    </row>
    <row r="96" spans="1:21" ht="15.75" customHeight="1">
      <c r="A96" s="75"/>
      <c r="B96" s="138" t="s">
        <v>6</v>
      </c>
      <c r="C96" s="138"/>
      <c r="D96" s="138"/>
      <c r="E96" s="138"/>
      <c r="F96" s="138"/>
      <c r="G96" s="138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14" t="s">
        <v>7</v>
      </c>
      <c r="B98" s="114"/>
      <c r="C98" s="114"/>
      <c r="D98" s="114"/>
      <c r="E98" s="114"/>
      <c r="F98" s="114"/>
      <c r="G98" s="114"/>
      <c r="H98" s="114"/>
      <c r="I98" s="114"/>
    </row>
    <row r="99" spans="1:9" ht="15.75" customHeight="1">
      <c r="A99" s="114" t="s">
        <v>8</v>
      </c>
      <c r="B99" s="114"/>
      <c r="C99" s="114"/>
      <c r="D99" s="114"/>
      <c r="E99" s="114"/>
      <c r="F99" s="114"/>
      <c r="G99" s="114"/>
      <c r="H99" s="114"/>
      <c r="I99" s="114"/>
    </row>
    <row r="100" spans="1:9" ht="15.75" customHeight="1">
      <c r="A100" s="135" t="s">
        <v>62</v>
      </c>
      <c r="B100" s="135"/>
      <c r="C100" s="135"/>
      <c r="D100" s="135"/>
      <c r="E100" s="135"/>
      <c r="F100" s="135"/>
      <c r="G100" s="135"/>
      <c r="H100" s="135"/>
      <c r="I100" s="135"/>
    </row>
    <row r="101" spans="1:9" ht="15.75" customHeight="1">
      <c r="A101" s="11"/>
    </row>
    <row r="102" spans="1:9" ht="15.75" customHeight="1">
      <c r="A102" s="136" t="s">
        <v>9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ht="15.75" customHeight="1">
      <c r="A103" s="4"/>
    </row>
    <row r="104" spans="1:9" ht="15.75" customHeight="1">
      <c r="B104" s="71" t="s">
        <v>10</v>
      </c>
      <c r="C104" s="137" t="s">
        <v>94</v>
      </c>
      <c r="D104" s="137"/>
      <c r="E104" s="137"/>
      <c r="F104" s="137"/>
      <c r="I104" s="74"/>
    </row>
    <row r="105" spans="1:9" ht="15.75" customHeight="1">
      <c r="A105" s="75"/>
      <c r="C105" s="138" t="s">
        <v>11</v>
      </c>
      <c r="D105" s="138"/>
      <c r="E105" s="138"/>
      <c r="F105" s="138"/>
      <c r="I105" s="7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1" t="s">
        <v>13</v>
      </c>
      <c r="C107" s="133"/>
      <c r="D107" s="133"/>
      <c r="E107" s="133"/>
      <c r="F107" s="133"/>
      <c r="I107" s="74"/>
    </row>
    <row r="108" spans="1:9" ht="15.75" customHeight="1">
      <c r="A108" s="75"/>
      <c r="C108" s="115" t="s">
        <v>11</v>
      </c>
      <c r="D108" s="115"/>
      <c r="E108" s="115"/>
      <c r="F108" s="115"/>
      <c r="I108" s="73" t="s">
        <v>12</v>
      </c>
    </row>
    <row r="109" spans="1:9" ht="15.75" customHeight="1">
      <c r="A109" s="4" t="s">
        <v>14</v>
      </c>
    </row>
    <row r="110" spans="1:9">
      <c r="A110" s="134" t="s">
        <v>15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45" customHeight="1">
      <c r="A111" s="132" t="s">
        <v>16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17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30" customHeight="1">
      <c r="A113" s="132" t="s">
        <v>21</v>
      </c>
      <c r="B113" s="132"/>
      <c r="C113" s="132"/>
      <c r="D113" s="132"/>
      <c r="E113" s="132"/>
      <c r="F113" s="132"/>
      <c r="G113" s="132"/>
      <c r="H113" s="132"/>
      <c r="I113" s="132"/>
    </row>
    <row r="114" spans="1:9" ht="15" customHeight="1">
      <c r="A114" s="132" t="s">
        <v>20</v>
      </c>
      <c r="B114" s="132"/>
      <c r="C114" s="132"/>
      <c r="D114" s="132"/>
      <c r="E114" s="132"/>
      <c r="F114" s="132"/>
      <c r="G114" s="132"/>
      <c r="H114" s="132"/>
      <c r="I114" s="132"/>
    </row>
  </sheetData>
  <autoFilter ref="I12:I67"/>
  <mergeCells count="29">
    <mergeCell ref="A110:I110"/>
    <mergeCell ref="A111:I111"/>
    <mergeCell ref="A112:I112"/>
    <mergeCell ref="A113:I113"/>
    <mergeCell ref="A114:I114"/>
    <mergeCell ref="R72:U72"/>
    <mergeCell ref="C108:F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180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181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42978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hidden="1" customHeight="1">
      <c r="A46" s="45">
        <v>19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20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21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22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24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10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160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10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161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11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12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SUM(I16+I17+I18+I27+I28+I31+I32+I34+I35+I72+I84+I85)</f>
        <v>30499.581608444441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15.75" customHeight="1">
      <c r="A88" s="106">
        <v>13</v>
      </c>
      <c r="B88" s="110" t="s">
        <v>182</v>
      </c>
      <c r="C88" s="111" t="s">
        <v>95</v>
      </c>
      <c r="D88" s="70"/>
      <c r="E88" s="40"/>
      <c r="F88" s="40">
        <f>(3)/3</f>
        <v>1</v>
      </c>
      <c r="G88" s="40">
        <v>1120.8900000000001</v>
      </c>
      <c r="H88" s="112">
        <f t="shared" ref="H88" si="15">G88*F88/1000</f>
        <v>1.1208900000000002</v>
      </c>
      <c r="I88" s="109">
        <f>G88</f>
        <v>1120.8900000000001</v>
      </c>
    </row>
    <row r="89" spans="1:21" ht="15.75" customHeight="1">
      <c r="A89" s="30"/>
      <c r="B89" s="50" t="s">
        <v>52</v>
      </c>
      <c r="C89" s="46"/>
      <c r="D89" s="58"/>
      <c r="E89" s="58"/>
      <c r="F89" s="46">
        <v>1</v>
      </c>
      <c r="G89" s="46"/>
      <c r="H89" s="46"/>
      <c r="I89" s="32">
        <f>SUM(I88:I88)</f>
        <v>1120.8900000000001</v>
      </c>
    </row>
    <row r="90" spans="1:21" ht="15.75" customHeight="1">
      <c r="A90" s="30"/>
      <c r="B90" s="56" t="s">
        <v>80</v>
      </c>
      <c r="C90" s="16"/>
      <c r="D90" s="16"/>
      <c r="E90" s="16"/>
      <c r="F90" s="47"/>
      <c r="G90" s="48"/>
      <c r="H90" s="48"/>
      <c r="I90" s="18">
        <v>0</v>
      </c>
    </row>
    <row r="91" spans="1:21" ht="15.75" customHeight="1">
      <c r="A91" s="59"/>
      <c r="B91" s="51" t="s">
        <v>148</v>
      </c>
      <c r="C91" s="38"/>
      <c r="D91" s="38"/>
      <c r="E91" s="38"/>
      <c r="F91" s="38"/>
      <c r="G91" s="38"/>
      <c r="H91" s="38"/>
      <c r="I91" s="49">
        <f>I86+I89</f>
        <v>31620.471608444441</v>
      </c>
    </row>
    <row r="92" spans="1:21" ht="15.75" customHeight="1">
      <c r="A92" s="139" t="s">
        <v>183</v>
      </c>
      <c r="B92" s="139"/>
      <c r="C92" s="139"/>
      <c r="D92" s="139"/>
      <c r="E92" s="139"/>
      <c r="F92" s="139"/>
      <c r="G92" s="139"/>
      <c r="H92" s="139"/>
      <c r="I92" s="139"/>
    </row>
    <row r="93" spans="1:21" ht="15.75" customHeight="1">
      <c r="A93" s="72"/>
      <c r="B93" s="140" t="s">
        <v>184</v>
      </c>
      <c r="C93" s="140"/>
      <c r="D93" s="140"/>
      <c r="E93" s="140"/>
      <c r="F93" s="140"/>
      <c r="G93" s="140"/>
      <c r="H93" s="84"/>
      <c r="I93" s="3"/>
    </row>
    <row r="94" spans="1:21" ht="15.75" customHeight="1">
      <c r="A94" s="75"/>
      <c r="B94" s="138" t="s">
        <v>6</v>
      </c>
      <c r="C94" s="138"/>
      <c r="D94" s="138"/>
      <c r="E94" s="138"/>
      <c r="F94" s="138"/>
      <c r="G94" s="138"/>
      <c r="H94" s="25"/>
      <c r="I94" s="5"/>
    </row>
    <row r="95" spans="1:21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1" ht="15.75" customHeight="1">
      <c r="A96" s="114" t="s">
        <v>7</v>
      </c>
      <c r="B96" s="114"/>
      <c r="C96" s="114"/>
      <c r="D96" s="114"/>
      <c r="E96" s="114"/>
      <c r="F96" s="114"/>
      <c r="G96" s="114"/>
      <c r="H96" s="114"/>
      <c r="I96" s="114"/>
    </row>
    <row r="97" spans="1:9" ht="15.75" customHeight="1">
      <c r="A97" s="114" t="s">
        <v>8</v>
      </c>
      <c r="B97" s="114"/>
      <c r="C97" s="114"/>
      <c r="D97" s="114"/>
      <c r="E97" s="114"/>
      <c r="F97" s="114"/>
      <c r="G97" s="114"/>
      <c r="H97" s="114"/>
      <c r="I97" s="114"/>
    </row>
    <row r="98" spans="1:9" ht="15.75" customHeight="1">
      <c r="A98" s="135" t="s">
        <v>62</v>
      </c>
      <c r="B98" s="135"/>
      <c r="C98" s="135"/>
      <c r="D98" s="135"/>
      <c r="E98" s="135"/>
      <c r="F98" s="135"/>
      <c r="G98" s="135"/>
      <c r="H98" s="135"/>
      <c r="I98" s="135"/>
    </row>
    <row r="99" spans="1:9" ht="15.75" customHeight="1">
      <c r="A99" s="11"/>
    </row>
    <row r="100" spans="1:9" ht="15.75" customHeight="1">
      <c r="A100" s="136" t="s">
        <v>9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4"/>
    </row>
    <row r="102" spans="1:9" ht="15.75" customHeight="1">
      <c r="B102" s="71" t="s">
        <v>10</v>
      </c>
      <c r="C102" s="137" t="s">
        <v>94</v>
      </c>
      <c r="D102" s="137"/>
      <c r="E102" s="137"/>
      <c r="F102" s="137"/>
      <c r="I102" s="74"/>
    </row>
    <row r="103" spans="1:9" ht="15.75" customHeight="1">
      <c r="A103" s="75"/>
      <c r="C103" s="138" t="s">
        <v>11</v>
      </c>
      <c r="D103" s="138"/>
      <c r="E103" s="138"/>
      <c r="F103" s="138"/>
      <c r="I103" s="73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71" t="s">
        <v>13</v>
      </c>
      <c r="C105" s="133"/>
      <c r="D105" s="133"/>
      <c r="E105" s="133"/>
      <c r="F105" s="133"/>
      <c r="I105" s="74"/>
    </row>
    <row r="106" spans="1:9" ht="15.75" customHeight="1">
      <c r="A106" s="75"/>
      <c r="C106" s="115" t="s">
        <v>11</v>
      </c>
      <c r="D106" s="115"/>
      <c r="E106" s="115"/>
      <c r="F106" s="115"/>
      <c r="I106" s="73" t="s">
        <v>12</v>
      </c>
    </row>
    <row r="107" spans="1:9" ht="15.75" customHeight="1">
      <c r="A107" s="4" t="s">
        <v>14</v>
      </c>
    </row>
    <row r="108" spans="1:9">
      <c r="A108" s="134" t="s">
        <v>15</v>
      </c>
      <c r="B108" s="134"/>
      <c r="C108" s="134"/>
      <c r="D108" s="134"/>
      <c r="E108" s="134"/>
      <c r="F108" s="134"/>
      <c r="G108" s="134"/>
      <c r="H108" s="134"/>
      <c r="I108" s="134"/>
    </row>
    <row r="109" spans="1:9" ht="45" customHeight="1">
      <c r="A109" s="132" t="s">
        <v>16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30" customHeight="1">
      <c r="A110" s="132" t="s">
        <v>17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21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15" customHeight="1">
      <c r="A112" s="132" t="s">
        <v>20</v>
      </c>
      <c r="B112" s="132"/>
      <c r="C112" s="132"/>
      <c r="D112" s="132"/>
      <c r="E112" s="132"/>
      <c r="F112" s="132"/>
      <c r="G112" s="132"/>
      <c r="H112" s="132"/>
      <c r="I112" s="132"/>
    </row>
  </sheetData>
  <autoFilter ref="I12:I67"/>
  <mergeCells count="29">
    <mergeCell ref="A108:I108"/>
    <mergeCell ref="A109:I109"/>
    <mergeCell ref="A110:I110"/>
    <mergeCell ref="A111:I111"/>
    <mergeCell ref="A112:I112"/>
    <mergeCell ref="R72:U72"/>
    <mergeCell ref="C106:F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88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16" t="s">
        <v>185</v>
      </c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</row>
    <row r="4" spans="1:13" ht="31.5" customHeight="1">
      <c r="A4" s="117" t="s">
        <v>138</v>
      </c>
      <c r="B4" s="117"/>
      <c r="C4" s="117"/>
      <c r="D4" s="117"/>
      <c r="E4" s="117"/>
      <c r="F4" s="117"/>
      <c r="G4" s="117"/>
      <c r="H4" s="117"/>
      <c r="I4" s="117"/>
    </row>
    <row r="5" spans="1:13" ht="15.75" customHeight="1">
      <c r="A5" s="116" t="s">
        <v>186</v>
      </c>
      <c r="B5" s="120"/>
      <c r="C5" s="120"/>
      <c r="D5" s="120"/>
      <c r="E5" s="120"/>
      <c r="F5" s="120"/>
      <c r="G5" s="120"/>
      <c r="H5" s="120"/>
      <c r="I5" s="120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43008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18" t="s">
        <v>143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9" t="s">
        <v>144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 ht="15.75" customHeight="1">
      <c r="A15" s="122" t="s">
        <v>4</v>
      </c>
      <c r="B15" s="122"/>
      <c r="C15" s="122"/>
      <c r="D15" s="122"/>
      <c r="E15" s="122"/>
      <c r="F15" s="122"/>
      <c r="G15" s="122"/>
      <c r="H15" s="122"/>
      <c r="I15" s="122"/>
      <c r="J15" s="8"/>
      <c r="K15" s="8"/>
      <c r="L15" s="8"/>
      <c r="M15" s="8"/>
    </row>
    <row r="16" spans="1:13" ht="15.75" customHeight="1">
      <c r="A16" s="30">
        <v>1</v>
      </c>
      <c r="B16" s="86" t="s">
        <v>89</v>
      </c>
      <c r="C16" s="87" t="s">
        <v>101</v>
      </c>
      <c r="D16" s="86" t="s">
        <v>140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99</v>
      </c>
      <c r="C17" s="87" t="s">
        <v>101</v>
      </c>
      <c r="D17" s="86" t="s">
        <v>141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100</v>
      </c>
      <c r="C18" s="87" t="s">
        <v>101</v>
      </c>
      <c r="D18" s="86" t="s">
        <v>142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102</v>
      </c>
      <c r="C19" s="87" t="s">
        <v>97</v>
      </c>
      <c r="D19" s="86" t="s">
        <v>103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customHeight="1">
      <c r="A20" s="30">
        <v>4</v>
      </c>
      <c r="B20" s="86" t="s">
        <v>104</v>
      </c>
      <c r="C20" s="87" t="s">
        <v>101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5</v>
      </c>
      <c r="B21" s="86" t="s">
        <v>105</v>
      </c>
      <c r="C21" s="87" t="s">
        <v>101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106</v>
      </c>
      <c r="C22" s="87" t="s">
        <v>53</v>
      </c>
      <c r="D22" s="86" t="s">
        <v>103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107</v>
      </c>
      <c r="C23" s="87" t="s">
        <v>53</v>
      </c>
      <c r="D23" s="86" t="s">
        <v>103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108</v>
      </c>
      <c r="C24" s="87" t="s">
        <v>53</v>
      </c>
      <c r="D24" s="86" t="s">
        <v>103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109</v>
      </c>
      <c r="C25" s="87" t="s">
        <v>53</v>
      </c>
      <c r="D25" s="86" t="s">
        <v>103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110</v>
      </c>
      <c r="C26" s="87" t="s">
        <v>53</v>
      </c>
      <c r="D26" s="86" t="s">
        <v>103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6</v>
      </c>
      <c r="B27" s="86" t="s">
        <v>65</v>
      </c>
      <c r="C27" s="87" t="s">
        <v>32</v>
      </c>
      <c r="D27" s="86" t="s">
        <v>87</v>
      </c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7</v>
      </c>
      <c r="B28" s="93" t="s">
        <v>23</v>
      </c>
      <c r="C28" s="87" t="s">
        <v>24</v>
      </c>
      <c r="D28" s="86" t="s">
        <v>87</v>
      </c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22" t="s">
        <v>86</v>
      </c>
      <c r="B29" s="122"/>
      <c r="C29" s="122"/>
      <c r="D29" s="122"/>
      <c r="E29" s="122"/>
      <c r="F29" s="122"/>
      <c r="G29" s="122"/>
      <c r="H29" s="122"/>
      <c r="I29" s="122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8</v>
      </c>
      <c r="B31" s="86" t="s">
        <v>149</v>
      </c>
      <c r="C31" s="87" t="s">
        <v>111</v>
      </c>
      <c r="D31" s="86" t="s">
        <v>112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9</v>
      </c>
      <c r="B32" s="86" t="s">
        <v>150</v>
      </c>
      <c r="C32" s="87" t="s">
        <v>111</v>
      </c>
      <c r="D32" s="86" t="s">
        <v>113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111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10</v>
      </c>
      <c r="B34" s="86" t="s">
        <v>114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11</v>
      </c>
      <c r="B35" s="86" t="s">
        <v>115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116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117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85</v>
      </c>
      <c r="C42" s="44" t="s">
        <v>111</v>
      </c>
      <c r="D42" s="34" t="s">
        <v>118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119</v>
      </c>
      <c r="C43" s="44" t="s">
        <v>111</v>
      </c>
      <c r="D43" s="34" t="s">
        <v>120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23" t="s">
        <v>145</v>
      </c>
      <c r="B45" s="124"/>
      <c r="C45" s="124"/>
      <c r="D45" s="124"/>
      <c r="E45" s="124"/>
      <c r="F45" s="124"/>
      <c r="G45" s="124"/>
      <c r="H45" s="124"/>
      <c r="I45" s="125"/>
      <c r="J45" s="24"/>
      <c r="L45" s="20"/>
      <c r="M45" s="21"/>
      <c r="N45" s="22"/>
    </row>
    <row r="46" spans="1:14" ht="15.75" customHeight="1">
      <c r="A46" s="45">
        <v>12</v>
      </c>
      <c r="B46" s="86" t="s">
        <v>121</v>
      </c>
      <c r="C46" s="87" t="s">
        <v>111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customHeight="1">
      <c r="A47" s="45">
        <v>13</v>
      </c>
      <c r="B47" s="86" t="s">
        <v>35</v>
      </c>
      <c r="C47" s="87" t="s">
        <v>111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customHeight="1">
      <c r="A48" s="45">
        <v>14</v>
      </c>
      <c r="B48" s="86" t="s">
        <v>36</v>
      </c>
      <c r="C48" s="87" t="s">
        <v>111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customHeight="1">
      <c r="A49" s="45">
        <v>15</v>
      </c>
      <c r="B49" s="86" t="s">
        <v>37</v>
      </c>
      <c r="C49" s="87" t="s">
        <v>111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17</v>
      </c>
      <c r="B51" s="86" t="s">
        <v>57</v>
      </c>
      <c r="C51" s="87" t="s">
        <v>111</v>
      </c>
      <c r="D51" s="86" t="s">
        <v>152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122</v>
      </c>
      <c r="C52" s="87" t="s">
        <v>111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10</v>
      </c>
      <c r="B55" s="86" t="s">
        <v>151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23" t="s">
        <v>146</v>
      </c>
      <c r="B57" s="124"/>
      <c r="C57" s="124"/>
      <c r="D57" s="124"/>
      <c r="E57" s="124"/>
      <c r="F57" s="124"/>
      <c r="G57" s="124"/>
      <c r="H57" s="124"/>
      <c r="I57" s="125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125</v>
      </c>
      <c r="C59" s="87" t="s">
        <v>101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90</v>
      </c>
      <c r="C60" s="97" t="s">
        <v>126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124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124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153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19</v>
      </c>
      <c r="B72" s="15" t="s">
        <v>91</v>
      </c>
      <c r="C72" s="30" t="s">
        <v>130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15"/>
      <c r="S72" s="115"/>
      <c r="T72" s="115"/>
      <c r="U72" s="115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132</v>
      </c>
      <c r="C74" s="17" t="s">
        <v>133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134</v>
      </c>
      <c r="C75" s="17" t="s">
        <v>135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92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139</v>
      </c>
      <c r="H79" s="40"/>
      <c r="I79" s="19"/>
    </row>
    <row r="80" spans="1:22" ht="15.75" hidden="1" customHeight="1">
      <c r="A80" s="30">
        <v>39</v>
      </c>
      <c r="B80" s="56" t="s">
        <v>136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131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26" t="s">
        <v>147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20</v>
      </c>
      <c r="B84" s="86" t="s">
        <v>137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21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82</v>
      </c>
      <c r="C86" s="45"/>
      <c r="D86" s="16"/>
      <c r="E86" s="16"/>
      <c r="F86" s="16"/>
      <c r="G86" s="19"/>
      <c r="H86" s="19"/>
      <c r="I86" s="32">
        <f>SUM(I16+I17+I18+I20+I21+I27+I28+I31+I32+I34+I35+I46+I47+I48+I49+I50+I51+I71+I72+I84+I85)</f>
        <v>37757.296974944446</v>
      </c>
    </row>
    <row r="87" spans="1:21" ht="15.75" customHeight="1">
      <c r="A87" s="129" t="s">
        <v>61</v>
      </c>
      <c r="B87" s="130"/>
      <c r="C87" s="130"/>
      <c r="D87" s="130"/>
      <c r="E87" s="130"/>
      <c r="F87" s="130"/>
      <c r="G87" s="130"/>
      <c r="H87" s="130"/>
      <c r="I87" s="131"/>
    </row>
    <row r="88" spans="1:21" ht="15.75" customHeight="1">
      <c r="A88" s="30"/>
      <c r="B88" s="50" t="s">
        <v>52</v>
      </c>
      <c r="C88" s="46"/>
      <c r="D88" s="58"/>
      <c r="E88" s="58"/>
      <c r="F88" s="46">
        <v>1</v>
      </c>
      <c r="G88" s="46"/>
      <c r="H88" s="46"/>
      <c r="I88" s="32">
        <f>SUM(A87)</f>
        <v>0</v>
      </c>
    </row>
    <row r="89" spans="1:21" ht="15.75" customHeight="1">
      <c r="A89" s="30"/>
      <c r="B89" s="56" t="s">
        <v>80</v>
      </c>
      <c r="C89" s="16"/>
      <c r="D89" s="16"/>
      <c r="E89" s="16"/>
      <c r="F89" s="47"/>
      <c r="G89" s="48"/>
      <c r="H89" s="48"/>
      <c r="I89" s="18">
        <v>0</v>
      </c>
    </row>
    <row r="90" spans="1:21" ht="15.75" customHeight="1">
      <c r="A90" s="59"/>
      <c r="B90" s="51" t="s">
        <v>148</v>
      </c>
      <c r="C90" s="38"/>
      <c r="D90" s="38"/>
      <c r="E90" s="38"/>
      <c r="F90" s="38"/>
      <c r="G90" s="38"/>
      <c r="H90" s="38"/>
      <c r="I90" s="49">
        <f>I86+I88</f>
        <v>37757.296974944446</v>
      </c>
    </row>
    <row r="91" spans="1:21" ht="15.75" customHeight="1">
      <c r="A91" s="139" t="s">
        <v>187</v>
      </c>
      <c r="B91" s="139"/>
      <c r="C91" s="139"/>
      <c r="D91" s="139"/>
      <c r="E91" s="139"/>
      <c r="F91" s="139"/>
      <c r="G91" s="139"/>
      <c r="H91" s="139"/>
      <c r="I91" s="139"/>
    </row>
    <row r="92" spans="1:21" ht="15.75" customHeight="1">
      <c r="A92" s="72"/>
      <c r="B92" s="140" t="s">
        <v>188</v>
      </c>
      <c r="C92" s="140"/>
      <c r="D92" s="140"/>
      <c r="E92" s="140"/>
      <c r="F92" s="140"/>
      <c r="G92" s="140"/>
      <c r="H92" s="84"/>
      <c r="I92" s="3"/>
    </row>
    <row r="93" spans="1:21" ht="15.75" customHeight="1">
      <c r="A93" s="75"/>
      <c r="B93" s="138" t="s">
        <v>6</v>
      </c>
      <c r="C93" s="138"/>
      <c r="D93" s="138"/>
      <c r="E93" s="138"/>
      <c r="F93" s="138"/>
      <c r="G93" s="138"/>
      <c r="H93" s="25"/>
      <c r="I93" s="5"/>
    </row>
    <row r="94" spans="1:21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1" ht="15.75" customHeight="1">
      <c r="A95" s="114" t="s">
        <v>7</v>
      </c>
      <c r="B95" s="114"/>
      <c r="C95" s="114"/>
      <c r="D95" s="114"/>
      <c r="E95" s="114"/>
      <c r="F95" s="114"/>
      <c r="G95" s="114"/>
      <c r="H95" s="114"/>
      <c r="I95" s="114"/>
    </row>
    <row r="96" spans="1:21" ht="15.75" customHeight="1">
      <c r="A96" s="114" t="s">
        <v>8</v>
      </c>
      <c r="B96" s="114"/>
      <c r="C96" s="114"/>
      <c r="D96" s="114"/>
      <c r="E96" s="114"/>
      <c r="F96" s="114"/>
      <c r="G96" s="114"/>
      <c r="H96" s="114"/>
      <c r="I96" s="114"/>
    </row>
    <row r="97" spans="1:9" ht="15.75" customHeight="1">
      <c r="A97" s="135" t="s">
        <v>62</v>
      </c>
      <c r="B97" s="135"/>
      <c r="C97" s="135"/>
      <c r="D97" s="135"/>
      <c r="E97" s="135"/>
      <c r="F97" s="135"/>
      <c r="G97" s="135"/>
      <c r="H97" s="135"/>
      <c r="I97" s="135"/>
    </row>
    <row r="98" spans="1:9" ht="15.75" customHeight="1">
      <c r="A98" s="11"/>
    </row>
    <row r="99" spans="1:9" ht="15.75" customHeight="1">
      <c r="A99" s="136" t="s">
        <v>9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4"/>
    </row>
    <row r="101" spans="1:9" ht="15.75" customHeight="1">
      <c r="B101" s="71" t="s">
        <v>10</v>
      </c>
      <c r="C101" s="137" t="s">
        <v>94</v>
      </c>
      <c r="D101" s="137"/>
      <c r="E101" s="137"/>
      <c r="F101" s="137"/>
      <c r="I101" s="74"/>
    </row>
    <row r="102" spans="1:9" ht="15.75" customHeight="1">
      <c r="A102" s="75"/>
      <c r="C102" s="138" t="s">
        <v>11</v>
      </c>
      <c r="D102" s="138"/>
      <c r="E102" s="138"/>
      <c r="F102" s="138"/>
      <c r="I102" s="73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1" t="s">
        <v>13</v>
      </c>
      <c r="C104" s="133"/>
      <c r="D104" s="133"/>
      <c r="E104" s="133"/>
      <c r="F104" s="133"/>
      <c r="I104" s="74"/>
    </row>
    <row r="105" spans="1:9" ht="15.75" customHeight="1">
      <c r="A105" s="75"/>
      <c r="C105" s="115" t="s">
        <v>11</v>
      </c>
      <c r="D105" s="115"/>
      <c r="E105" s="115"/>
      <c r="F105" s="115"/>
      <c r="I105" s="73" t="s">
        <v>12</v>
      </c>
    </row>
    <row r="106" spans="1:9" ht="15.75" customHeight="1">
      <c r="A106" s="4" t="s">
        <v>14</v>
      </c>
    </row>
    <row r="107" spans="1:9">
      <c r="A107" s="134" t="s">
        <v>15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45" customHeight="1">
      <c r="A108" s="132" t="s">
        <v>16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30" customHeight="1">
      <c r="A109" s="132" t="s">
        <v>17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30" customHeight="1">
      <c r="A110" s="132" t="s">
        <v>21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15" customHeight="1">
      <c r="A111" s="132" t="s">
        <v>20</v>
      </c>
      <c r="B111" s="132"/>
      <c r="C111" s="132"/>
      <c r="D111" s="132"/>
      <c r="E111" s="132"/>
      <c r="F111" s="132"/>
      <c r="G111" s="132"/>
      <c r="H111" s="132"/>
      <c r="I111" s="132"/>
    </row>
  </sheetData>
  <autoFilter ref="I12:I67"/>
  <mergeCells count="29">
    <mergeCell ref="A107:I107"/>
    <mergeCell ref="A108:I108"/>
    <mergeCell ref="A109:I109"/>
    <mergeCell ref="A110:I110"/>
    <mergeCell ref="A111:I111"/>
    <mergeCell ref="R72:U72"/>
    <mergeCell ref="C105:F105"/>
    <mergeCell ref="A87:I87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Sony</cp:lastModifiedBy>
  <cp:lastPrinted>2017-05-25T10:05:01Z</cp:lastPrinted>
  <dcterms:created xsi:type="dcterms:W3CDTF">2016-03-25T08:33:47Z</dcterms:created>
  <dcterms:modified xsi:type="dcterms:W3CDTF">2018-03-29T20:52:20Z</dcterms:modified>
</cp:coreProperties>
</file>