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"/>
  </bookViews>
  <sheets>
    <sheet name="с 11.16" sheetId="14" r:id="rId1"/>
    <sheet name="12.16" sheetId="8" r:id="rId2"/>
    <sheet name="Лист1" sheetId="16" r:id="rId3"/>
  </sheets>
  <definedNames>
    <definedName name="_xlnm._FilterDatabase" localSheetId="1" hidden="1">'12.16'!$G$13:$G$83</definedName>
    <definedName name="_xlnm._FilterDatabase" localSheetId="0" hidden="1">'с 11.16'!$G$15:$G$105</definedName>
    <definedName name="_xlnm.Print_Titles" localSheetId="0">'с 11.16'!$15:$16</definedName>
    <definedName name="_xlnm.Print_Area" localSheetId="1">'12.16'!$A$1:$G$112</definedName>
    <definedName name="_xlnm.Print_Area" localSheetId="0">'с 11.16'!$A$1:$G$127</definedName>
  </definedNames>
  <calcPr calcId="124519"/>
</workbook>
</file>

<file path=xl/calcChain.xml><?xml version="1.0" encoding="utf-8"?>
<calcChain xmlns="http://schemas.openxmlformats.org/spreadsheetml/2006/main">
  <c r="G104" i="14"/>
  <c r="G83" i="8"/>
  <c r="G88"/>
  <c r="E33" l="1"/>
  <c r="G65" i="14"/>
  <c r="G106" s="1"/>
  <c r="G90" i="8" l="1"/>
  <c r="E28" i="14"/>
  <c r="G50" l="1"/>
  <c r="G49"/>
  <c r="G47"/>
  <c r="G46"/>
  <c r="E46"/>
  <c r="E47"/>
  <c r="E48"/>
  <c r="G45"/>
  <c r="G44"/>
  <c r="G43"/>
  <c r="E32" l="1"/>
  <c r="E35"/>
  <c r="E41"/>
  <c r="E42"/>
  <c r="E43"/>
  <c r="E44"/>
  <c r="E45"/>
  <c r="E53"/>
  <c r="E56"/>
  <c r="E60"/>
  <c r="E63"/>
  <c r="G41" l="1"/>
  <c r="G42"/>
  <c r="E40" l="1"/>
  <c r="J63"/>
  <c r="E33" l="1"/>
  <c r="G40" l="1"/>
  <c r="G48"/>
  <c r="H63"/>
  <c r="H64" s="1"/>
  <c r="E37"/>
  <c r="E36" l="1"/>
  <c r="E38"/>
</calcChain>
</file>

<file path=xl/sharedStrings.xml><?xml version="1.0" encoding="utf-8"?>
<sst xmlns="http://schemas.openxmlformats.org/spreadsheetml/2006/main" count="442" uniqueCount="243">
  <si>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</si>
  <si>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</si>
  <si>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</si>
  <si>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</si>
  <si>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</si>
  <si>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</si>
  <si>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</si>
  <si>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</si>
  <si>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</si>
  <si>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</si>
  <si>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</si>
  <si>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</si>
  <si>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</si>
  <si>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</si>
  <si>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</si>
  <si>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</si>
  <si>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</si>
  <si>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</si>
  <si>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</si>
  <si>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</si>
  <si>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</si>
  <si>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</si>
  <si>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</si>
  <si>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</si>
  <si>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</si>
  <si>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</si>
  <si>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</si>
  <si>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</si>
  <si>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</si>
  <si>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</si>
  <si>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</si>
  <si>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</si>
  <si>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</si>
  <si>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</si>
  <si>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</si>
  <si>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</si>
  <si>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</si>
  <si>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</si>
  <si>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</si>
  <si>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</si>
  <si>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</si>
  <si>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</si>
  <si>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</si>
  <si>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</si>
  <si>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</si>
  <si>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</si>
  <si>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</si>
  <si>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</si>
  <si>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</si>
  <si>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</si>
  <si>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</si>
  <si>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</si>
  <si>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</si>
  <si>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</si>
  <si>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</si>
  <si>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</si>
  <si>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</si>
  <si>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</si>
  <si>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</si>
  <si>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</si>
  <si>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</si>
  <si>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</si>
  <si>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</si>
  <si>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</si>
  <si>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</si>
  <si>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</si>
  <si>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</si>
  <si>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</si>
  <si>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</si>
  <si>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</si>
  <si>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</si>
  <si>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</si>
  <si>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</si>
  <si>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</si>
  <si>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</si>
  <si>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</si>
  <si>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</si>
  <si>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</si>
  <si>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</si>
  <si>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Проведение технических осмотров и мелкий ремонт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</si>
  <si>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</si>
  <si>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</si>
  <si>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</si>
  <si>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</si>
  <si>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</si>
  <si>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</si>
  <si>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</si>
  <si>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70 раз за сезон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</si>
  <si>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</si>
  <si>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</si>
  <si>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</si>
  <si>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</si>
  <si>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</si>
  <si>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</si>
  <si>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</si>
  <si>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</si>
  <si>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</si>
  <si>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</si>
  <si>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</si>
  <si>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</si>
  <si>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</si>
  <si>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</si>
  <si>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</si>
  <si>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</si>
  <si>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</si>
  <si>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</si>
  <si>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</si>
  <si>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- петли</t>
  </si>
  <si>
    <t>Пристрожка полотна по кромкам</t>
  </si>
  <si>
    <t>Смена дверных приборов (замки навесные)</t>
  </si>
  <si>
    <t>11 раз в месяц</t>
  </si>
  <si>
    <t>7 раз в месяц</t>
  </si>
  <si>
    <t xml:space="preserve">ежедневно </t>
  </si>
  <si>
    <t>по необход-ти</t>
  </si>
  <si>
    <t xml:space="preserve">II. Уборка земельного участка 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</si>
  <si>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</si>
  <si>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</si>
  <si>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</si>
  <si>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</si>
  <si>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</si>
  <si>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III. Плановые осмотры  и мелкий ремонт</t>
  </si>
  <si>
    <t>III. Содержание общего имущества</t>
  </si>
  <si>
    <t xml:space="preserve"> IV. Прочие услуги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</si>
  <si>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</si>
  <si>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</si>
  <si>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</si>
  <si>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</si>
  <si>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</si>
  <si>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Сдвигание снега в дни снегопада (тротуар, крыльца)</t>
  </si>
  <si>
    <t>Подметание снега - с тротуара, крылец, контейнерных площадок</t>
  </si>
  <si>
    <t>шт</t>
  </si>
  <si>
    <t>Внеплановая проверка дымоходов</t>
  </si>
  <si>
    <t>Дератизация</t>
  </si>
  <si>
    <t>Прочистка засоров ГВС, XВC</t>
  </si>
  <si>
    <t>3м</t>
  </si>
  <si>
    <t>Смена трубопроводов на полипропиленовые трубы PN20 диаметром 25 мм</t>
  </si>
  <si>
    <t>Смена бруса у входной двери (IV подъезд)</t>
  </si>
  <si>
    <t>10 м2</t>
  </si>
  <si>
    <t>Ремонт дверных полотен</t>
  </si>
  <si>
    <t>брусок</t>
  </si>
  <si>
    <t>Смена дверных приборов - ручки-скобы</t>
  </si>
  <si>
    <t>Смена дверных приборов - проушины</t>
  </si>
  <si>
    <t>Прогрев ХВС</t>
  </si>
  <si>
    <t>3 м</t>
  </si>
  <si>
    <t>Смена стекол в деревянных переплетах при площади стекла до 1 м2</t>
  </si>
  <si>
    <t xml:space="preserve">Стоимость песка: 100 м2 - 0,002 м3 </t>
  </si>
  <si>
    <t>Итого  затраты за месяц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</si>
  <si>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</si>
  <si>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</si>
  <si>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8  раз в месяц</t>
  </si>
  <si>
    <t>Влажная протирка перил</t>
  </si>
  <si>
    <t>100м2</t>
  </si>
  <si>
    <t xml:space="preserve">Влажная уборка стен </t>
  </si>
  <si>
    <t xml:space="preserve">1 раз в месяц  </t>
  </si>
  <si>
    <t>Влажная протирка дверей</t>
  </si>
  <si>
    <t xml:space="preserve">1 раз в месяц   </t>
  </si>
  <si>
    <t>Влажная протирка подоконников</t>
  </si>
  <si>
    <t xml:space="preserve">1 раз в месяц    </t>
  </si>
  <si>
    <t>Влажная протирка отопительных приборов</t>
  </si>
  <si>
    <t xml:space="preserve">1 раз в месяц </t>
  </si>
  <si>
    <t xml:space="preserve">шт. </t>
  </si>
  <si>
    <t>Снятие показаний эл.счетчика коммунального назначения</t>
  </si>
  <si>
    <t>Смена вентилей диаметром до 32 мм (без материала)</t>
  </si>
  <si>
    <t>1 шт</t>
  </si>
  <si>
    <t>Влажная протирка почтовых ящиков</t>
  </si>
  <si>
    <t>1 раз а месяц</t>
  </si>
  <si>
    <t>Влажная протирка шкафов для щитов и слаботочных устройств</t>
  </si>
  <si>
    <t>Мелкий ремонт электропроводки</t>
  </si>
  <si>
    <t>Смена выключателей</t>
  </si>
  <si>
    <t>Смена патронов</t>
  </si>
  <si>
    <t>Осмотр и очистка оголовков дымоходов и вентканалов от наледи и снега</t>
  </si>
  <si>
    <t>договор</t>
  </si>
  <si>
    <t>Монтаж светодиодных светильников</t>
  </si>
  <si>
    <t>тыс.руб.</t>
  </si>
  <si>
    <t>4 раза в месяц</t>
  </si>
  <si>
    <t xml:space="preserve">2 раза в месяц  </t>
  </si>
  <si>
    <t>Утепление трубопроводов минеральной ватой</t>
  </si>
  <si>
    <t>1 м3</t>
  </si>
  <si>
    <t>ТО внутридомового газ. оборудования</t>
  </si>
  <si>
    <t xml:space="preserve">приемки оказанных услуг и выполненных работ по содержанию и текущему ремонту
общего имущества в многоквартирном доме № 5 по  ул. Мира  пгт. Ярега
</t>
  </si>
  <si>
    <r>
      <t xml:space="preserve">1. Исполнителем предъявлены к приемке следующие оказанные услуги на основании Договора на содержание и ремонт многоквартирного дома  № </t>
    </r>
    <r>
      <rPr>
        <u/>
        <sz val="14"/>
        <rFont val="Times New Roman"/>
        <family val="1"/>
        <charset val="204"/>
      </rPr>
      <t xml:space="preserve">  5 </t>
    </r>
    <r>
      <rPr>
        <sz val="14"/>
        <rFont val="Times New Roman"/>
        <family val="1"/>
        <charset val="204"/>
      </rPr>
      <t xml:space="preserve"> от</t>
    </r>
    <r>
      <rPr>
        <u/>
        <sz val="14"/>
        <rFont val="Times New Roman"/>
        <family val="1"/>
        <charset val="204"/>
      </rPr>
      <t xml:space="preserve">                             </t>
    </r>
    <r>
      <rPr>
        <sz val="14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Мира, д. 5</t>
    </r>
  </si>
  <si>
    <t>Влажное подметание лестничных клеток 2-5 этажа</t>
  </si>
  <si>
    <t>Мытье лестничных  площадок и маршей 1-5 этаж.</t>
  </si>
  <si>
    <t>5 раз в месяц</t>
  </si>
  <si>
    <t>26 раз в мес.</t>
  </si>
  <si>
    <t>Устройство хомута диаметром до 50 мм</t>
  </si>
  <si>
    <t>АКТ №12</t>
  </si>
  <si>
    <t>за период с 01.12.2016 г. по 31.12.2016 г.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</si>
  <si>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</si>
  <si>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</si>
  <si>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</si>
  <si>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</si>
  <si>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</si>
  <si>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</si>
  <si>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</si>
  <si>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</si>
  <si>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шиферной кровли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</si>
  <si>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</si>
  <si>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</si>
  <si>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</si>
  <si>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</si>
  <si>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</si>
  <si>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</si>
  <si>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</si>
  <si>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</si>
  <si>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</si>
  <si>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</si>
  <si>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</si>
  <si>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</si>
  <si>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</si>
  <si>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</si>
  <si>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>генеральный директор  Куканов Ю.Л.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</si>
  <si>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ул.Мира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</si>
  <si>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ул.Мира, д.5</t>
    </r>
  </si>
  <si>
    <t>Мытье окон</t>
  </si>
  <si>
    <t>10м2</t>
  </si>
  <si>
    <t xml:space="preserve">1 раз в год     </t>
  </si>
  <si>
    <t xml:space="preserve">1 раз в год    </t>
  </si>
  <si>
    <t>156 раз в год</t>
  </si>
  <si>
    <t>104 раза в год</t>
  </si>
  <si>
    <t xml:space="preserve">24 раза в год </t>
  </si>
  <si>
    <t>30 раз за сезон</t>
  </si>
  <si>
    <t>12 раз в год</t>
  </si>
  <si>
    <t>Лестничная клетка</t>
  </si>
  <si>
    <t>Установка пружин на входных дверях</t>
  </si>
  <si>
    <t>Смена плавкой вставки в электрощитке</t>
  </si>
  <si>
    <t>Замена ламп ДРЛ</t>
  </si>
  <si>
    <t>2. Всего за период с 01.12.2016 по 31.12.2016 выполнено работ (оказано услуг) на общую сумму: 52210,48 руб.</t>
  </si>
  <si>
    <t>(пятьдесят две тысячи двести десять рублей 48 копеек)</t>
  </si>
  <si>
    <t>Тройник Ду-50*90°</t>
  </si>
  <si>
    <t>Заглушка 50</t>
  </si>
  <si>
    <t>Компенсатор Ду-50</t>
  </si>
  <si>
    <t xml:space="preserve">Переход чугун-пластик Ду 50 </t>
  </si>
  <si>
    <t>Отвод 50×45°</t>
  </si>
  <si>
    <t>Отвод 50×90°</t>
  </si>
  <si>
    <t>Манжета 50</t>
  </si>
  <si>
    <t>Смена полиэтиленовых канализационных труб ПП Ду-50 2м</t>
  </si>
  <si>
    <t>Смена полиэтиленовых канализационных труб ПП Ду-50 1м</t>
  </si>
  <si>
    <t>2. Всего за период с  01.11.2016 г. по 30.11.2016 г. выполнено работ (оказано услуг) на общую сумму: 52560,23 руб.</t>
  </si>
  <si>
    <t>пятьдесят две тысячи пятьсот шестьдесят рублей 23 копейки)</t>
  </si>
  <si>
    <t>АКТ №11</t>
  </si>
  <si>
    <r>
      <t xml:space="preserve">    Собственники   помещений   в многоквартирном доме, расположенном по адресу: пгт. Ярега, ул. Мира, д. 5, именуемые в дальнейшем "Заказчик", в лице </t>
    </r>
    <r>
      <rPr>
        <u/>
        <sz val="14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4"/>
        <color theme="1"/>
        <rFont val="Times New Roman"/>
        <family val="1"/>
        <charset val="204"/>
      </rPr>
      <t xml:space="preserve">          </t>
    </r>
    <r>
      <rPr>
        <sz val="14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14.05.2013г.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</si>
  <si>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помещений в многоквартирном доме, расположенном по адресу: пгт.Ярега, ул.Мира, д.5,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14.05.2013г.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</si>
</sst>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4">
    <numFmt numFmtId="164" formatCode="#,##0.000"/>
    <numFmt numFmtId="166" formatCode="#,##0.0"/>
    <numFmt numFmtId="167" formatCode="0.00000"/>
    <numFmt numFmtId="168" formatCode="0.0000000"/>
  </numFmts>
  <fonts count="2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5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0" fillId="0" borderId="0" xfId="0" applyFont="1"/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/>
    </xf>
    <xf numFmtId="4" fontId="12" fillId="0" borderId="3" xfId="0" applyNumberFormat="1" applyFont="1" applyFill="1" applyBorder="1" applyAlignment="1">
      <alignment horizont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4" fontId="0" fillId="0" borderId="0" xfId="0" applyNumberFormat="1" applyFill="1"/>
    <xf numFmtId="167" fontId="0" fillId="0" borderId="0" xfId="0" applyNumberFormat="1" applyFill="1"/>
    <xf numFmtId="168" fontId="0" fillId="0" borderId="0" xfId="0" applyNumberFormat="1" applyFill="1"/>
    <xf numFmtId="0" fontId="12" fillId="0" borderId="3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4" fontId="12" fillId="3" borderId="8" xfId="0" applyNumberFormat="1" applyFont="1" applyFill="1" applyBorder="1" applyAlignment="1">
      <alignment horizontal="center" vertical="center"/>
    </xf>
    <xf numFmtId="0" fontId="15" fillId="0" borderId="3" xfId="0" applyFont="1" applyBorder="1"/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Border="1"/>
    <xf numFmtId="0" fontId="2" fillId="0" borderId="0" xfId="0" applyFont="1" applyFill="1"/>
    <xf numFmtId="0" fontId="18" fillId="0" borderId="0" xfId="0" applyFont="1" applyFill="1"/>
    <xf numFmtId="0" fontId="2" fillId="0" borderId="0" xfId="0" applyFont="1" applyFill="1" applyAlignment="1">
      <alignment horizontal="justify"/>
    </xf>
    <xf numFmtId="0" fontId="20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right" vertical="top"/>
    </xf>
    <xf numFmtId="0" fontId="21" fillId="0" borderId="0" xfId="0" applyFont="1"/>
    <xf numFmtId="0" fontId="23" fillId="0" borderId="0" xfId="0" applyFont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wrapText="1"/>
    </xf>
    <xf numFmtId="0" fontId="23" fillId="0" borderId="0" xfId="0" applyFont="1" applyAlignment="1">
      <alignment horizontal="left" wrapText="1"/>
    </xf>
    <xf numFmtId="0" fontId="23" fillId="0" borderId="0" xfId="0" applyFont="1" applyBorder="1" applyAlignment="1">
      <alignment wrapText="1"/>
    </xf>
    <xf numFmtId="0" fontId="23" fillId="0" borderId="0" xfId="0" applyFont="1"/>
    <xf numFmtId="0" fontId="23" fillId="0" borderId="0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left" vertical="center" wrapText="1"/>
    </xf>
    <xf numFmtId="2" fontId="23" fillId="0" borderId="3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center"/>
    </xf>
    <xf numFmtId="4" fontId="23" fillId="0" borderId="3" xfId="0" applyNumberFormat="1" applyFont="1" applyFill="1" applyBorder="1" applyAlignment="1">
      <alignment horizontal="center" wrapText="1"/>
    </xf>
    <xf numFmtId="4" fontId="23" fillId="0" borderId="3" xfId="0" applyNumberFormat="1" applyFont="1" applyFill="1" applyBorder="1" applyAlignment="1">
      <alignment horizontal="center" vertical="center"/>
    </xf>
    <xf numFmtId="4" fontId="23" fillId="0" borderId="3" xfId="0" applyNumberFormat="1" applyFont="1" applyFill="1" applyBorder="1" applyAlignment="1">
      <alignment horizontal="center" vertical="center" wrapText="1"/>
    </xf>
    <xf numFmtId="4" fontId="23" fillId="2" borderId="8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/>
    </xf>
    <xf numFmtId="166" fontId="23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/>
    </xf>
    <xf numFmtId="2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4" fontId="23" fillId="0" borderId="4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4" fontId="23" fillId="0" borderId="3" xfId="0" applyNumberFormat="1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left"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center" wrapText="1"/>
    </xf>
    <xf numFmtId="4" fontId="22" fillId="0" borderId="3" xfId="0" applyNumberFormat="1" applyFont="1" applyFill="1" applyBorder="1" applyAlignment="1">
      <alignment horizontal="left" vertical="top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4" fontId="23" fillId="2" borderId="3" xfId="0" applyNumberFormat="1" applyFont="1" applyFill="1" applyBorder="1" applyAlignment="1">
      <alignment horizontal="center" vertical="center"/>
    </xf>
    <xf numFmtId="4" fontId="22" fillId="2" borderId="3" xfId="0" applyNumberFormat="1" applyFont="1" applyFill="1" applyBorder="1" applyAlignment="1">
      <alignment horizontal="left" vertical="center"/>
    </xf>
    <xf numFmtId="0" fontId="22" fillId="0" borderId="3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vertical="center" wrapText="1"/>
    </xf>
    <xf numFmtId="0" fontId="23" fillId="0" borderId="3" xfId="0" applyNumberFormat="1" applyFont="1" applyFill="1" applyBorder="1" applyAlignment="1" applyProtection="1">
      <alignment horizontal="left" vertical="center" wrapText="1"/>
    </xf>
    <xf numFmtId="0" fontId="23" fillId="0" borderId="3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left" vertical="center" wrapText="1"/>
    </xf>
    <xf numFmtId="0" fontId="23" fillId="0" borderId="13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left"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4" fontId="23" fillId="0" borderId="13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wrapText="1"/>
    </xf>
    <xf numFmtId="4" fontId="23" fillId="0" borderId="1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wrapText="1"/>
    </xf>
    <xf numFmtId="1" fontId="23" fillId="0" borderId="3" xfId="0" applyNumberFormat="1" applyFont="1" applyFill="1" applyBorder="1" applyAlignment="1">
      <alignment horizontal="center" vertical="center" wrapText="1"/>
    </xf>
    <xf numFmtId="0" fontId="23" fillId="0" borderId="3" xfId="3" applyFont="1" applyFill="1" applyBorder="1" applyAlignment="1">
      <alignment horizontal="center" vertical="center"/>
    </xf>
    <xf numFmtId="0" fontId="23" fillId="0" borderId="3" xfId="0" applyFont="1" applyFill="1" applyBorder="1"/>
    <xf numFmtId="0" fontId="22" fillId="0" borderId="3" xfId="0" applyFont="1" applyFill="1" applyBorder="1" applyAlignment="1">
      <alignment horizontal="left"/>
    </xf>
    <xf numFmtId="0" fontId="21" fillId="0" borderId="3" xfId="0" applyFont="1" applyFill="1" applyBorder="1"/>
    <xf numFmtId="0" fontId="23" fillId="0" borderId="0" xfId="0" applyFont="1" applyFill="1" applyAlignment="1">
      <alignment horizontal="right" wrapText="1"/>
    </xf>
    <xf numFmtId="0" fontId="23" fillId="0" borderId="0" xfId="0" applyFont="1" applyFill="1" applyBorder="1" applyAlignment="1">
      <alignment wrapText="1"/>
    </xf>
    <xf numFmtId="0" fontId="23" fillId="0" borderId="0" xfId="0" applyFont="1" applyFill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28" fillId="0" borderId="0" xfId="0" applyFont="1" applyFill="1" applyAlignment="1">
      <alignment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2" fillId="0" borderId="7" xfId="0" applyNumberFormat="1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1" fontId="12" fillId="2" borderId="3" xfId="0" applyNumberFormat="1" applyFont="1" applyFill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3" fillId="0" borderId="0" xfId="0" applyFont="1" applyFill="1" applyAlignment="1">
      <alignment horizontal="left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4" fontId="26" fillId="0" borderId="6" xfId="0" applyNumberFormat="1" applyFont="1" applyFill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5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9"/>
  <sheetViews>
    <sheetView view="pageLayout" zoomScale="77" zoomScaleNormal="77" zoomScalePageLayoutView="77" workbookViewId="0">
      <selection activeCell="A11" sqref="A11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21.75" customHeight="1">
      <c r="A1" s="84"/>
      <c r="B1" s="85" t="s">
        <v>116</v>
      </c>
      <c r="C1" s="84"/>
      <c r="D1" s="84"/>
      <c r="E1" s="84"/>
      <c r="F1" s="84"/>
      <c r="G1" s="86"/>
      <c r="H1" s="1"/>
      <c r="I1" s="1"/>
      <c r="J1" s="1"/>
      <c r="K1" s="1"/>
    </row>
    <row r="2" spans="1:11" ht="17.25" customHeight="1">
      <c r="A2" s="84"/>
      <c r="B2" s="87" t="s">
        <v>80</v>
      </c>
      <c r="C2" s="84"/>
      <c r="D2" s="84"/>
      <c r="E2" s="84"/>
      <c r="F2" s="84"/>
      <c r="G2" s="84"/>
      <c r="H2" s="2"/>
      <c r="I2" s="2"/>
      <c r="J2" s="2"/>
      <c r="K2" s="2"/>
    </row>
    <row r="3" spans="1:11" ht="17.25" hidden="1" customHeight="1">
      <c r="A3" s="84"/>
      <c r="B3" s="87"/>
      <c r="C3" s="84"/>
      <c r="D3" s="84"/>
      <c r="E3" s="84"/>
      <c r="F3" s="84"/>
      <c r="G3" s="84"/>
      <c r="H3" s="2"/>
      <c r="I3" s="2"/>
      <c r="J3" s="2"/>
      <c r="K3" s="2"/>
    </row>
    <row r="4" spans="1:11" ht="18" customHeight="1">
      <c r="A4" s="229" t="s">
        <v>240</v>
      </c>
      <c r="B4" s="229"/>
      <c r="C4" s="229"/>
      <c r="D4" s="229"/>
      <c r="E4" s="229"/>
      <c r="F4" s="229"/>
      <c r="G4" s="229"/>
      <c r="H4" s="3"/>
      <c r="I4" s="3"/>
      <c r="J4" s="3"/>
    </row>
    <row r="5" spans="1:11" ht="42.75" customHeight="1">
      <c r="A5" s="230" t="s">
        <v>179</v>
      </c>
      <c r="B5" s="230"/>
      <c r="C5" s="230"/>
      <c r="D5" s="230"/>
      <c r="E5" s="230"/>
      <c r="F5" s="230"/>
      <c r="G5" s="230"/>
    </row>
    <row r="6" spans="1:11" ht="19.5" customHeight="1">
      <c r="A6" s="88"/>
      <c r="B6" s="231" t="s">
        <v>117</v>
      </c>
      <c r="C6" s="231"/>
      <c r="D6" s="231"/>
      <c r="E6" s="231"/>
      <c r="F6" s="231"/>
      <c r="G6" s="84"/>
      <c r="H6" s="2"/>
      <c r="I6" s="2"/>
      <c r="J6" s="2"/>
      <c r="K6" s="2"/>
    </row>
    <row r="7" spans="1:11" ht="18.75" customHeight="1">
      <c r="A7" s="88"/>
      <c r="B7" s="89"/>
      <c r="C7" s="89"/>
      <c r="D7" s="89"/>
      <c r="E7" s="89"/>
      <c r="F7" s="89"/>
      <c r="G7" s="84"/>
      <c r="H7" s="2"/>
      <c r="I7" s="2"/>
      <c r="J7" s="2"/>
      <c r="K7" s="2"/>
    </row>
    <row r="8" spans="1:11" ht="18.75" customHeight="1">
      <c r="A8" s="88"/>
      <c r="B8" s="89"/>
      <c r="C8" s="89"/>
      <c r="D8" s="89"/>
      <c r="E8" s="89"/>
      <c r="F8" s="89"/>
      <c r="G8" s="90">
        <v>42704</v>
      </c>
      <c r="H8" s="2"/>
      <c r="I8" s="2"/>
      <c r="J8" s="2"/>
      <c r="K8" s="2"/>
    </row>
    <row r="9" spans="1:11" ht="18" customHeight="1">
      <c r="A9" s="84"/>
      <c r="B9" s="91"/>
      <c r="C9" s="91"/>
      <c r="D9" s="91"/>
      <c r="E9" s="92"/>
      <c r="F9" s="92"/>
      <c r="G9" s="84"/>
      <c r="H9" s="3"/>
      <c r="I9" s="3"/>
      <c r="J9" s="3"/>
      <c r="K9" s="3"/>
    </row>
    <row r="10" spans="1:11" ht="113.25" customHeight="1">
      <c r="A10" s="232" t="s">
        <v>241</v>
      </c>
      <c r="B10" s="232"/>
      <c r="C10" s="232"/>
      <c r="D10" s="232"/>
      <c r="E10" s="232"/>
      <c r="F10" s="232"/>
      <c r="G10" s="232"/>
      <c r="H10" s="5"/>
      <c r="I10" s="5"/>
      <c r="J10" s="5"/>
      <c r="K10" s="5"/>
    </row>
    <row r="11" spans="1:11" ht="11.25" customHeight="1">
      <c r="A11" s="93"/>
      <c r="B11" s="84"/>
      <c r="C11" s="84"/>
      <c r="D11" s="84"/>
      <c r="E11" s="84"/>
      <c r="F11" s="84"/>
      <c r="G11" s="84"/>
      <c r="H11" s="2"/>
      <c r="I11" s="2"/>
      <c r="J11" s="2"/>
      <c r="K11" s="2"/>
    </row>
    <row r="12" spans="1:11" ht="81" customHeight="1">
      <c r="A12" s="233" t="s">
        <v>180</v>
      </c>
      <c r="B12" s="233"/>
      <c r="C12" s="233"/>
      <c r="D12" s="233"/>
      <c r="E12" s="233"/>
      <c r="F12" s="233"/>
      <c r="G12" s="233"/>
      <c r="H12" s="2"/>
      <c r="I12" s="2"/>
      <c r="J12" s="2"/>
      <c r="K12" s="2"/>
    </row>
    <row r="13" spans="1:11" ht="15" customHeight="1">
      <c r="A13" s="92"/>
      <c r="B13" s="92"/>
      <c r="C13" s="94"/>
      <c r="D13" s="94"/>
      <c r="E13" s="94"/>
      <c r="F13" s="94"/>
      <c r="G13" s="94"/>
      <c r="H13" s="3"/>
    </row>
    <row r="14" spans="1:11" ht="19.5" hidden="1" customHeight="1">
      <c r="A14" s="93"/>
      <c r="B14" s="84"/>
      <c r="C14" s="84"/>
      <c r="D14" s="84"/>
      <c r="E14" s="84"/>
      <c r="F14" s="84"/>
      <c r="G14" s="84"/>
    </row>
    <row r="15" spans="1:11" ht="66" customHeight="1">
      <c r="A15" s="76" t="s">
        <v>0</v>
      </c>
      <c r="B15" s="76" t="s">
        <v>115</v>
      </c>
      <c r="C15" s="76" t="s">
        <v>2</v>
      </c>
      <c r="D15" s="76" t="s">
        <v>20</v>
      </c>
      <c r="E15" s="76" t="s">
        <v>21</v>
      </c>
      <c r="F15" s="76" t="s">
        <v>25</v>
      </c>
      <c r="G15" s="76" t="s">
        <v>3</v>
      </c>
    </row>
    <row r="16" spans="1:11" ht="18.75">
      <c r="A16" s="96">
        <v>1</v>
      </c>
      <c r="B16" s="96">
        <v>2</v>
      </c>
      <c r="C16" s="96">
        <v>3</v>
      </c>
      <c r="D16" s="97">
        <v>4</v>
      </c>
      <c r="E16" s="96">
        <v>5</v>
      </c>
      <c r="F16" s="96">
        <v>6</v>
      </c>
      <c r="G16" s="96">
        <v>7</v>
      </c>
      <c r="H16" s="8"/>
      <c r="I16" s="8"/>
      <c r="J16" s="8"/>
      <c r="K16" s="8"/>
    </row>
    <row r="17" spans="1:11" ht="26.25" customHeight="1">
      <c r="A17" s="213" t="s">
        <v>4</v>
      </c>
      <c r="B17" s="214"/>
      <c r="C17" s="214"/>
      <c r="D17" s="214"/>
      <c r="E17" s="214"/>
      <c r="F17" s="214"/>
      <c r="G17" s="215"/>
      <c r="H17" s="8"/>
      <c r="I17" s="8"/>
      <c r="J17" s="8"/>
      <c r="K17" s="8"/>
    </row>
    <row r="18" spans="1:11" ht="42" customHeight="1">
      <c r="A18" s="98">
        <v>1</v>
      </c>
      <c r="B18" s="99" t="s">
        <v>118</v>
      </c>
      <c r="C18" s="98" t="s">
        <v>65</v>
      </c>
      <c r="D18" s="98" t="s">
        <v>119</v>
      </c>
      <c r="E18" s="98"/>
      <c r="F18" s="98">
        <v>175.38</v>
      </c>
      <c r="G18" s="98">
        <v>1083.43</v>
      </c>
      <c r="H18" s="8"/>
      <c r="I18" s="8"/>
      <c r="J18" s="8"/>
      <c r="K18" s="8"/>
    </row>
    <row r="19" spans="1:11" ht="38.25" customHeight="1">
      <c r="A19" s="98">
        <v>2</v>
      </c>
      <c r="B19" s="99" t="s">
        <v>181</v>
      </c>
      <c r="C19" s="98" t="s">
        <v>65</v>
      </c>
      <c r="D19" s="98" t="s">
        <v>149</v>
      </c>
      <c r="E19" s="98"/>
      <c r="F19" s="98">
        <v>175.38</v>
      </c>
      <c r="G19" s="100">
        <v>2889.14</v>
      </c>
      <c r="H19" s="8"/>
      <c r="I19" s="8"/>
      <c r="J19" s="8"/>
      <c r="K19" s="8"/>
    </row>
    <row r="20" spans="1:11" ht="39" customHeight="1">
      <c r="A20" s="98">
        <v>3</v>
      </c>
      <c r="B20" s="99" t="s">
        <v>182</v>
      </c>
      <c r="C20" s="98" t="s">
        <v>65</v>
      </c>
      <c r="D20" s="98" t="s">
        <v>98</v>
      </c>
      <c r="E20" s="98"/>
      <c r="F20" s="100">
        <v>504.5</v>
      </c>
      <c r="G20" s="98">
        <v>2397.38</v>
      </c>
      <c r="H20" s="8"/>
      <c r="I20" s="8"/>
      <c r="J20" s="8"/>
      <c r="K20" s="8"/>
    </row>
    <row r="21" spans="1:11" ht="24" customHeight="1">
      <c r="A21" s="98">
        <v>4</v>
      </c>
      <c r="B21" s="99" t="s">
        <v>150</v>
      </c>
      <c r="C21" s="101" t="s">
        <v>151</v>
      </c>
      <c r="D21" s="102" t="s">
        <v>35</v>
      </c>
      <c r="E21" s="98"/>
      <c r="F21" s="100">
        <v>217.88</v>
      </c>
      <c r="G21" s="100">
        <v>22.88</v>
      </c>
      <c r="H21" s="8"/>
      <c r="I21" s="8"/>
      <c r="J21" s="8"/>
      <c r="K21" s="8"/>
    </row>
    <row r="22" spans="1:11" ht="24" customHeight="1">
      <c r="A22" s="98">
        <v>5</v>
      </c>
      <c r="B22" s="99" t="s">
        <v>164</v>
      </c>
      <c r="C22" s="101" t="s">
        <v>65</v>
      </c>
      <c r="D22" s="102" t="s">
        <v>165</v>
      </c>
      <c r="E22" s="98"/>
      <c r="F22" s="100">
        <v>203.5</v>
      </c>
      <c r="G22" s="100">
        <v>5.49</v>
      </c>
      <c r="H22" s="8"/>
      <c r="I22" s="8"/>
      <c r="J22" s="8"/>
      <c r="K22" s="8"/>
    </row>
    <row r="23" spans="1:11" ht="21.75" hidden="1" customHeight="1">
      <c r="A23" s="98">
        <v>5</v>
      </c>
      <c r="B23" s="99" t="s">
        <v>152</v>
      </c>
      <c r="C23" s="101" t="s">
        <v>65</v>
      </c>
      <c r="D23" s="102" t="s">
        <v>153</v>
      </c>
      <c r="E23" s="98"/>
      <c r="F23" s="100">
        <v>269.26</v>
      </c>
      <c r="G23" s="100">
        <v>19.579999999999998</v>
      </c>
      <c r="H23" s="8"/>
      <c r="I23" s="8"/>
      <c r="J23" s="8"/>
      <c r="K23" s="8"/>
    </row>
    <row r="24" spans="1:11" ht="17.25" hidden="1" customHeight="1">
      <c r="A24" s="98">
        <v>6</v>
      </c>
      <c r="B24" s="99" t="s">
        <v>154</v>
      </c>
      <c r="C24" s="101" t="s">
        <v>65</v>
      </c>
      <c r="D24" s="102" t="s">
        <v>155</v>
      </c>
      <c r="E24" s="98"/>
      <c r="F24" s="100">
        <v>44.29</v>
      </c>
      <c r="G24" s="98">
        <v>5.08</v>
      </c>
      <c r="H24" s="8"/>
      <c r="I24" s="8"/>
      <c r="J24" s="8"/>
      <c r="K24" s="8"/>
    </row>
    <row r="25" spans="1:11" ht="17.25" hidden="1" customHeight="1">
      <c r="A25" s="98">
        <v>6</v>
      </c>
      <c r="B25" s="99" t="s">
        <v>156</v>
      </c>
      <c r="C25" s="101" t="s">
        <v>65</v>
      </c>
      <c r="D25" s="102" t="s">
        <v>157</v>
      </c>
      <c r="E25" s="98"/>
      <c r="F25" s="100">
        <v>379.82</v>
      </c>
      <c r="G25" s="98">
        <v>77.92</v>
      </c>
      <c r="H25" s="8"/>
      <c r="I25" s="8"/>
      <c r="J25" s="8"/>
      <c r="K25" s="8"/>
    </row>
    <row r="26" spans="1:11" ht="16.5" hidden="1" customHeight="1">
      <c r="A26" s="98">
        <v>7</v>
      </c>
      <c r="B26" s="99" t="s">
        <v>158</v>
      </c>
      <c r="C26" s="103" t="s">
        <v>65</v>
      </c>
      <c r="D26" s="104" t="s">
        <v>159</v>
      </c>
      <c r="E26" s="105"/>
      <c r="F26" s="106">
        <v>520.79999999999995</v>
      </c>
      <c r="G26" s="98">
        <v>10.42</v>
      </c>
      <c r="H26" s="8"/>
      <c r="I26" s="8"/>
      <c r="J26" s="8"/>
      <c r="K26" s="8"/>
    </row>
    <row r="27" spans="1:11" ht="16.5" hidden="1" customHeight="1">
      <c r="A27" s="98"/>
      <c r="B27" s="107" t="s">
        <v>166</v>
      </c>
      <c r="C27" s="108" t="s">
        <v>65</v>
      </c>
      <c r="D27" s="109"/>
      <c r="E27" s="98"/>
      <c r="F27" s="100"/>
      <c r="G27" s="98"/>
      <c r="H27" s="8"/>
      <c r="I27" s="8"/>
      <c r="J27" s="8"/>
      <c r="K27" s="8"/>
    </row>
    <row r="28" spans="1:11" ht="16.5" customHeight="1">
      <c r="A28" s="98">
        <v>6</v>
      </c>
      <c r="B28" s="110" t="s">
        <v>26</v>
      </c>
      <c r="C28" s="111" t="s">
        <v>27</v>
      </c>
      <c r="D28" s="98" t="s">
        <v>28</v>
      </c>
      <c r="E28" s="112" t="e">
        <f>#REF!+#REF!+#REF!+#REF!+#REF!+#REF!+'12.16'!E12+#REF!+#REF!+#REF!+#REF!+#REF!</f>
        <v>#REF!</v>
      </c>
      <c r="F28" s="113">
        <v>4.8099999999999996</v>
      </c>
      <c r="G28" s="114">
        <v>12415.57</v>
      </c>
      <c r="H28" s="8"/>
      <c r="I28" s="8"/>
      <c r="J28" s="8"/>
      <c r="K28" s="8"/>
    </row>
    <row r="29" spans="1:11" ht="37.5" customHeight="1">
      <c r="A29" s="98">
        <v>7</v>
      </c>
      <c r="B29" s="99" t="s">
        <v>82</v>
      </c>
      <c r="C29" s="101" t="s">
        <v>38</v>
      </c>
      <c r="D29" s="102" t="s">
        <v>112</v>
      </c>
      <c r="E29" s="113">
        <v>0</v>
      </c>
      <c r="F29" s="115">
        <v>147.03</v>
      </c>
      <c r="G29" s="113">
        <v>447.22</v>
      </c>
      <c r="H29" s="8"/>
      <c r="I29" s="8"/>
      <c r="J29" s="8"/>
      <c r="K29" s="8"/>
    </row>
    <row r="30" spans="1:11" ht="21" customHeight="1">
      <c r="A30" s="213" t="s">
        <v>114</v>
      </c>
      <c r="B30" s="214"/>
      <c r="C30" s="214"/>
      <c r="D30" s="214"/>
      <c r="E30" s="214"/>
      <c r="F30" s="214"/>
      <c r="G30" s="215"/>
      <c r="H30" s="44"/>
      <c r="I30" s="8"/>
      <c r="J30" s="8"/>
      <c r="K30" s="8"/>
    </row>
    <row r="31" spans="1:11" ht="20.25" customHeight="1">
      <c r="A31" s="109"/>
      <c r="B31" s="116" t="s">
        <v>5</v>
      </c>
      <c r="C31" s="109"/>
      <c r="D31" s="109"/>
      <c r="E31" s="112"/>
      <c r="F31" s="117"/>
      <c r="G31" s="118"/>
      <c r="H31" s="30"/>
      <c r="I31" s="8"/>
      <c r="J31" s="8"/>
      <c r="K31" s="8"/>
    </row>
    <row r="32" spans="1:11" ht="39" customHeight="1">
      <c r="A32" s="119">
        <v>8</v>
      </c>
      <c r="B32" s="120" t="s">
        <v>31</v>
      </c>
      <c r="C32" s="121" t="s">
        <v>37</v>
      </c>
      <c r="D32" s="98" t="s">
        <v>113</v>
      </c>
      <c r="E32" s="112" t="e">
        <f>#REF!+#REF!+#REF!+#REF!+#REF!+#REF!+'12.16'!E37+#REF!+#REF!+#REF!+#REF!+#REF!</f>
        <v>#REF!</v>
      </c>
      <c r="F32" s="122">
        <v>1527.2</v>
      </c>
      <c r="G32" s="114">
        <v>1527.2</v>
      </c>
      <c r="H32" s="30"/>
      <c r="I32" s="8"/>
      <c r="J32" s="8"/>
      <c r="K32" s="8"/>
    </row>
    <row r="33" spans="1:12" ht="18" customHeight="1">
      <c r="A33" s="119">
        <v>9</v>
      </c>
      <c r="B33" s="120" t="s">
        <v>85</v>
      </c>
      <c r="C33" s="121" t="s">
        <v>34</v>
      </c>
      <c r="D33" s="98" t="s">
        <v>183</v>
      </c>
      <c r="E33" s="112" t="e">
        <f>#REF!+#REF!+#REF!+#REF!+#REF!+#REF!+'12.16'!E39+#REF!+#REF!+#REF!+#REF!+#REF!</f>
        <v>#REF!</v>
      </c>
      <c r="F33" s="122">
        <v>2102.71</v>
      </c>
      <c r="G33" s="114">
        <v>11355.63</v>
      </c>
      <c r="H33" s="30"/>
      <c r="I33" s="41"/>
      <c r="J33" s="8"/>
      <c r="K33" s="8"/>
    </row>
    <row r="34" spans="1:12" ht="38.25" hidden="1" customHeight="1">
      <c r="A34" s="119">
        <v>4</v>
      </c>
      <c r="B34" s="120" t="s">
        <v>128</v>
      </c>
      <c r="C34" s="121" t="s">
        <v>34</v>
      </c>
      <c r="D34" s="98" t="s">
        <v>174</v>
      </c>
      <c r="E34" s="112"/>
      <c r="F34" s="122">
        <v>5803.28</v>
      </c>
      <c r="G34" s="114">
        <v>1209.02</v>
      </c>
      <c r="H34" s="30"/>
      <c r="I34" s="41"/>
      <c r="J34" s="8"/>
      <c r="K34" s="8"/>
    </row>
    <row r="35" spans="1:12" ht="83.25" customHeight="1">
      <c r="A35" s="119">
        <v>10</v>
      </c>
      <c r="B35" s="99" t="s">
        <v>105</v>
      </c>
      <c r="C35" s="121" t="s">
        <v>34</v>
      </c>
      <c r="D35" s="98" t="s">
        <v>110</v>
      </c>
      <c r="E35" s="112" t="e">
        <f>#REF!+#REF!+#REF!+#REF!+#REF!+#REF!+'12.16'!E40+#REF!+#REF!+#REF!+#REF!+#REF!</f>
        <v>#REF!</v>
      </c>
      <c r="F35" s="122">
        <v>5803.28</v>
      </c>
      <c r="G35" s="114">
        <v>3046.72</v>
      </c>
      <c r="H35" s="30"/>
      <c r="I35" s="8"/>
      <c r="J35" s="8"/>
      <c r="K35" s="8"/>
    </row>
    <row r="36" spans="1:12" ht="38.25" customHeight="1">
      <c r="A36" s="119">
        <v>11</v>
      </c>
      <c r="B36" s="120" t="s">
        <v>129</v>
      </c>
      <c r="C36" s="121" t="s">
        <v>34</v>
      </c>
      <c r="D36" s="98" t="s">
        <v>184</v>
      </c>
      <c r="E36" s="112" t="e">
        <f>#REF!+#REF!+#REF!+#REF!+#REF!+#REF!+'12.16'!#REF!+#REF!+#REF!+#REF!+#REF!+#REF!</f>
        <v>#REF!</v>
      </c>
      <c r="F36" s="122">
        <v>350.75</v>
      </c>
      <c r="G36" s="114">
        <v>407.75</v>
      </c>
      <c r="H36" s="30"/>
      <c r="I36" s="42"/>
      <c r="J36" s="8"/>
      <c r="K36" s="8"/>
    </row>
    <row r="37" spans="1:12" ht="36" customHeight="1">
      <c r="A37" s="119">
        <v>12</v>
      </c>
      <c r="B37" s="120" t="s">
        <v>123</v>
      </c>
      <c r="C37" s="121" t="s">
        <v>34</v>
      </c>
      <c r="D37" s="98" t="s">
        <v>111</v>
      </c>
      <c r="E37" s="114" t="e">
        <f>#REF!+#REF!+#REF!+#REF!+#REF!+#REF!+'12.16'!E41+#REF!+#REF!+#REF!+#REF!+#REF!</f>
        <v>#REF!</v>
      </c>
      <c r="F37" s="122">
        <v>428.7</v>
      </c>
      <c r="G37" s="114">
        <v>144.69</v>
      </c>
      <c r="H37" s="30"/>
      <c r="I37" s="8"/>
      <c r="J37" s="8"/>
      <c r="K37" s="8"/>
    </row>
    <row r="38" spans="1:12" ht="22.5" customHeight="1">
      <c r="A38" s="119">
        <v>13</v>
      </c>
      <c r="B38" s="120" t="s">
        <v>145</v>
      </c>
      <c r="C38" s="111" t="s">
        <v>38</v>
      </c>
      <c r="D38" s="123"/>
      <c r="E38" s="112" t="e">
        <f>#REF!+#REF!+#REF!+#REF!+#REF!+#REF!+'12.16'!E42+#REF!+#REF!+#REF!+#REF!+#REF!</f>
        <v>#REF!</v>
      </c>
      <c r="F38" s="122">
        <v>798</v>
      </c>
      <c r="G38" s="114">
        <v>79.8</v>
      </c>
      <c r="H38" s="30"/>
      <c r="I38" s="8"/>
      <c r="J38" s="8"/>
      <c r="K38" s="8"/>
    </row>
    <row r="39" spans="1:12" ht="0.75" hidden="1" customHeight="1">
      <c r="A39" s="124"/>
      <c r="B39" s="213" t="s">
        <v>120</v>
      </c>
      <c r="C39" s="214"/>
      <c r="D39" s="214"/>
      <c r="E39" s="214"/>
      <c r="F39" s="214"/>
      <c r="G39" s="215"/>
      <c r="H39" s="45"/>
      <c r="I39" s="8"/>
    </row>
    <row r="40" spans="1:12" ht="20.25" hidden="1" customHeight="1">
      <c r="A40" s="109">
        <v>16</v>
      </c>
      <c r="B40" s="120" t="s">
        <v>39</v>
      </c>
      <c r="C40" s="121" t="s">
        <v>34</v>
      </c>
      <c r="D40" s="98" t="s">
        <v>76</v>
      </c>
      <c r="E40" s="114" t="e">
        <f>#REF!+#REF!+#REF!+#REF!+#REF!+#REF!+'12.16'!E46+#REF!+#REF!+#REF!+#REF!+#REF!</f>
        <v>#REF!</v>
      </c>
      <c r="F40" s="122">
        <v>1098.72</v>
      </c>
      <c r="G40" s="118" t="e">
        <f>#REF!+#REF!+#REF!+#REF!+#REF!+#REF!+'12.16'!G46+#REF!+#REF!+#REF!+#REF!+#REF!</f>
        <v>#REF!</v>
      </c>
      <c r="H40" s="31"/>
    </row>
    <row r="41" spans="1:12" ht="22.5" hidden="1" customHeight="1">
      <c r="A41" s="109">
        <v>17</v>
      </c>
      <c r="B41" s="120" t="s">
        <v>40</v>
      </c>
      <c r="C41" s="121" t="s">
        <v>41</v>
      </c>
      <c r="D41" s="98" t="s">
        <v>76</v>
      </c>
      <c r="E41" s="114" t="e">
        <f>#REF!+#REF!+#REF!+#REF!+#REF!+#REF!+'12.16'!E47+#REF!+#REF!+#REF!+#REF!+#REF!</f>
        <v>#REF!</v>
      </c>
      <c r="F41" s="122">
        <v>94.18</v>
      </c>
      <c r="G41" s="118" t="e">
        <f>#REF!+#REF!+#REF!+#REF!+#REF!+#REF!+'12.16'!G46+#REF!+#REF!+#REF!+#REF!+#REF!</f>
        <v>#REF!</v>
      </c>
      <c r="H41" s="31"/>
    </row>
    <row r="42" spans="1:12" ht="25.5" hidden="1" customHeight="1">
      <c r="A42" s="109">
        <v>18</v>
      </c>
      <c r="B42" s="120" t="s">
        <v>42</v>
      </c>
      <c r="C42" s="121" t="s">
        <v>34</v>
      </c>
      <c r="D42" s="98" t="s">
        <v>76</v>
      </c>
      <c r="E42" s="114" t="e">
        <f>#REF!+#REF!+#REF!+#REF!+#REF!+#REF!+'12.16'!E48+#REF!+#REF!+#REF!+#REF!+#REF!</f>
        <v>#REF!</v>
      </c>
      <c r="F42" s="122">
        <v>749.49</v>
      </c>
      <c r="G42" s="118" t="e">
        <f>#REF!+#REF!+#REF!+#REF!+#REF!+#REF!+'12.16'!G47+#REF!+#REF!+#REF!+#REF!+#REF!</f>
        <v>#REF!</v>
      </c>
      <c r="H42" s="31"/>
    </row>
    <row r="43" spans="1:12" ht="20.25" hidden="1" customHeight="1">
      <c r="A43" s="109">
        <v>19</v>
      </c>
      <c r="B43" s="120" t="s">
        <v>43</v>
      </c>
      <c r="C43" s="121" t="s">
        <v>34</v>
      </c>
      <c r="D43" s="98" t="s">
        <v>76</v>
      </c>
      <c r="E43" s="114" t="e">
        <f>#REF!+#REF!+#REF!+#REF!+#REF!+#REF!+'12.16'!E49+#REF!+#REF!+#REF!+#REF!+#REF!</f>
        <v>#REF!</v>
      </c>
      <c r="F43" s="122">
        <v>749.49</v>
      </c>
      <c r="G43" s="118" t="e">
        <f>#REF!+#REF!+#REF!+#REF!+#REF!+#REF!+'12.16'!G49+#REF!+#REF!+#REF!+#REF!+#REF!</f>
        <v>#REF!</v>
      </c>
      <c r="H43" s="31"/>
    </row>
    <row r="44" spans="1:12" ht="21.75" hidden="1" customHeight="1">
      <c r="A44" s="109">
        <v>20</v>
      </c>
      <c r="B44" s="120" t="s">
        <v>44</v>
      </c>
      <c r="C44" s="121" t="s">
        <v>34</v>
      </c>
      <c r="D44" s="98" t="s">
        <v>76</v>
      </c>
      <c r="E44" s="114" t="e">
        <f>#REF!+#REF!+#REF!+#REF!+#REF!+#REF!+'12.16'!E50+#REF!+#REF!+#REF!+#REF!+#REF!</f>
        <v>#REF!</v>
      </c>
      <c r="F44" s="122">
        <v>784.8</v>
      </c>
      <c r="G44" s="118" t="e">
        <f>#REF!+#REF!+#REF!+#REF!+#REF!+#REF!+'12.16'!G50+#REF!+#REF!+#REF!+#REF!+#REF!</f>
        <v>#REF!</v>
      </c>
      <c r="H44" s="31"/>
    </row>
    <row r="45" spans="1:12" ht="19.5" hidden="1" customHeight="1">
      <c r="A45" s="109">
        <v>21</v>
      </c>
      <c r="B45" s="120" t="s">
        <v>70</v>
      </c>
      <c r="C45" s="121" t="s">
        <v>34</v>
      </c>
      <c r="D45" s="98" t="s">
        <v>76</v>
      </c>
      <c r="E45" s="114" t="e">
        <f>#REF!+#REF!+#REF!+#REF!+#REF!+#REF!+'12.16'!E51+#REF!+#REF!+#REF!+#REF!+#REF!</f>
        <v>#REF!</v>
      </c>
      <c r="F45" s="122">
        <v>1599.61</v>
      </c>
      <c r="G45" s="118" t="e">
        <f>#REF!+#REF!+#REF!+#REF!+#REF!+#REF!+'12.16'!G51+#REF!+#REF!+#REF!+#REF!+#REF!</f>
        <v>#REF!</v>
      </c>
      <c r="H45" s="31"/>
    </row>
    <row r="46" spans="1:12" ht="22.5" hidden="1" customHeight="1">
      <c r="A46" s="109">
        <v>22</v>
      </c>
      <c r="B46" s="120" t="s">
        <v>45</v>
      </c>
      <c r="C46" s="121" t="s">
        <v>34</v>
      </c>
      <c r="D46" s="98" t="s">
        <v>76</v>
      </c>
      <c r="E46" s="114" t="e">
        <f>#REF!+#REF!+#REF!+#REF!+#REF!+#REF!+'12.16'!E52+#REF!+#REF!+#REF!+#REF!+#REF!</f>
        <v>#REF!</v>
      </c>
      <c r="F46" s="122">
        <v>1599.61</v>
      </c>
      <c r="G46" s="118" t="e">
        <f>#REF!+#REF!+#REF!+#REF!+#REF!+#REF!+'12.16'!G52+#REF!+#REF!+#REF!+#REF!+#REF!</f>
        <v>#REF!</v>
      </c>
      <c r="H46" s="31"/>
    </row>
    <row r="47" spans="1:12" ht="24" hidden="1" customHeight="1">
      <c r="A47" s="109">
        <v>23</v>
      </c>
      <c r="B47" s="120" t="s">
        <v>46</v>
      </c>
      <c r="C47" s="121" t="s">
        <v>47</v>
      </c>
      <c r="D47" s="98" t="s">
        <v>76</v>
      </c>
      <c r="E47" s="114" t="e">
        <f>#REF!+#REF!+#REF!+#REF!+#REF!+#REF!+'12.16'!E53+#REF!+#REF!+#REF!+#REF!+#REF!</f>
        <v>#REF!</v>
      </c>
      <c r="F47" s="122">
        <v>3599.1</v>
      </c>
      <c r="G47" s="118" t="e">
        <f>#REF!+#REF!+#REF!+#REF!+#REF!+#REF!+'12.16'!G53+#REF!+#REF!+#REF!+#REF!+#REF!</f>
        <v>#REF!</v>
      </c>
      <c r="H47" s="31"/>
      <c r="J47" s="25"/>
      <c r="K47" s="26"/>
      <c r="L47" s="27"/>
    </row>
    <row r="48" spans="1:12" ht="25.5" hidden="1" customHeight="1">
      <c r="A48" s="109">
        <v>24</v>
      </c>
      <c r="B48" s="120" t="s">
        <v>48</v>
      </c>
      <c r="C48" s="121" t="s">
        <v>49</v>
      </c>
      <c r="D48" s="98" t="s">
        <v>76</v>
      </c>
      <c r="E48" s="114" t="e">
        <f>#REF!+#REF!+#REF!+#REF!+#REF!+#REF!+'12.16'!#REF!+#REF!+#REF!+#REF!+#REF!+#REF!</f>
        <v>#REF!</v>
      </c>
      <c r="F48" s="122">
        <v>7450.14</v>
      </c>
      <c r="G48" s="118" t="e">
        <f>#REF!+#REF!+#REF!+#REF!+#REF!+#REF!+'12.16'!#REF!+#REF!+#REF!+#REF!+#REF!+#REF!</f>
        <v>#REF!</v>
      </c>
      <c r="H48" s="31"/>
      <c r="J48" s="25"/>
      <c r="K48" s="26"/>
      <c r="L48" s="27"/>
    </row>
    <row r="49" spans="1:12" ht="24" hidden="1" customHeight="1">
      <c r="A49" s="109">
        <v>25</v>
      </c>
      <c r="B49" s="125" t="s">
        <v>50</v>
      </c>
      <c r="C49" s="126" t="s">
        <v>36</v>
      </c>
      <c r="D49" s="127" t="s">
        <v>51</v>
      </c>
      <c r="E49" s="114">
        <v>32</v>
      </c>
      <c r="F49" s="122">
        <v>158.66</v>
      </c>
      <c r="G49" s="118">
        <f>E49*F49</f>
        <v>5077.12</v>
      </c>
      <c r="H49" s="31"/>
      <c r="J49" s="25"/>
      <c r="K49" s="26"/>
      <c r="L49" s="27"/>
    </row>
    <row r="50" spans="1:12" ht="22.5" hidden="1" customHeight="1">
      <c r="A50" s="109">
        <v>26</v>
      </c>
      <c r="B50" s="120" t="s">
        <v>52</v>
      </c>
      <c r="C50" s="126" t="s">
        <v>36</v>
      </c>
      <c r="D50" s="98" t="s">
        <v>53</v>
      </c>
      <c r="E50" s="114">
        <v>32</v>
      </c>
      <c r="F50" s="122">
        <v>73.84</v>
      </c>
      <c r="G50" s="118">
        <f>E50*F50</f>
        <v>2362.88</v>
      </c>
      <c r="H50" s="31"/>
      <c r="J50" s="25"/>
      <c r="K50" s="26"/>
      <c r="L50" s="27"/>
    </row>
    <row r="51" spans="1:12" ht="21.75" hidden="1" customHeight="1">
      <c r="A51" s="128"/>
      <c r="B51" s="213" t="s">
        <v>121</v>
      </c>
      <c r="C51" s="214"/>
      <c r="D51" s="214"/>
      <c r="E51" s="214"/>
      <c r="F51" s="214"/>
      <c r="G51" s="215"/>
      <c r="H51" s="46"/>
      <c r="J51" s="25"/>
      <c r="K51" s="26"/>
      <c r="L51" s="27"/>
    </row>
    <row r="52" spans="1:12" ht="18.75" customHeight="1">
      <c r="A52" s="124"/>
      <c r="B52" s="129" t="s">
        <v>54</v>
      </c>
      <c r="C52" s="121"/>
      <c r="D52" s="130"/>
      <c r="E52" s="114"/>
      <c r="F52" s="131"/>
      <c r="G52" s="118"/>
      <c r="H52" s="31"/>
      <c r="J52" s="25"/>
      <c r="K52" s="26"/>
      <c r="L52" s="27"/>
    </row>
    <row r="53" spans="1:12" ht="83.25" customHeight="1">
      <c r="A53" s="109">
        <v>14</v>
      </c>
      <c r="B53" s="120" t="s">
        <v>124</v>
      </c>
      <c r="C53" s="121" t="s">
        <v>65</v>
      </c>
      <c r="D53" s="95" t="s">
        <v>35</v>
      </c>
      <c r="E53" s="114" t="e">
        <f>#REF!+#REF!+#REF!+#REF!+#REF!+#REF!+'12.16'!E63+#REF!+#REF!+#REF!+#REF!+#REF!</f>
        <v>#REF!</v>
      </c>
      <c r="F53" s="122">
        <v>1547.28</v>
      </c>
      <c r="G53" s="114">
        <v>1494.36</v>
      </c>
      <c r="H53" s="31"/>
      <c r="J53" s="25"/>
      <c r="K53" s="26"/>
      <c r="L53" s="27"/>
    </row>
    <row r="54" spans="1:12" ht="56.25" hidden="1" customHeight="1">
      <c r="A54" s="132">
        <v>10</v>
      </c>
      <c r="B54" s="99" t="s">
        <v>170</v>
      </c>
      <c r="C54" s="101" t="s">
        <v>65</v>
      </c>
      <c r="D54" s="102" t="s">
        <v>175</v>
      </c>
      <c r="E54" s="133"/>
      <c r="F54" s="98">
        <v>1547.28</v>
      </c>
      <c r="G54" s="134">
        <v>40.744999999999997</v>
      </c>
      <c r="H54" s="31"/>
      <c r="J54" s="25"/>
      <c r="K54" s="26"/>
      <c r="L54" s="27"/>
    </row>
    <row r="55" spans="1:12" ht="24" customHeight="1">
      <c r="A55" s="109"/>
      <c r="B55" s="129" t="s">
        <v>55</v>
      </c>
      <c r="C55" s="135"/>
      <c r="D55" s="135"/>
      <c r="E55" s="114"/>
      <c r="F55" s="136"/>
      <c r="G55" s="118"/>
      <c r="H55" s="31"/>
      <c r="J55" s="25"/>
      <c r="K55" s="26"/>
      <c r="L55" s="27"/>
    </row>
    <row r="56" spans="1:12" ht="22.5" customHeight="1">
      <c r="A56" s="109">
        <v>15</v>
      </c>
      <c r="B56" s="137" t="s">
        <v>132</v>
      </c>
      <c r="C56" s="113" t="s">
        <v>68</v>
      </c>
      <c r="D56" s="114" t="s">
        <v>35</v>
      </c>
      <c r="E56" s="114" t="e">
        <f>#REF!+#REF!+#REF!+#REF!+#REF!+#REF!+'12.16'!E65+#REF!+#REF!+#REF!+#REF!+#REF!</f>
        <v>#REF!</v>
      </c>
      <c r="F56" s="114">
        <v>2.6</v>
      </c>
      <c r="G56" s="114">
        <v>664.55</v>
      </c>
      <c r="H56" s="31"/>
      <c r="J56" s="25"/>
      <c r="K56" s="26"/>
      <c r="L56" s="27"/>
    </row>
    <row r="57" spans="1:12" ht="17.25" hidden="1" customHeight="1">
      <c r="A57" s="138"/>
      <c r="B57" s="139" t="s">
        <v>57</v>
      </c>
      <c r="C57" s="113"/>
      <c r="D57" s="114"/>
      <c r="E57" s="114"/>
      <c r="F57" s="114"/>
      <c r="G57" s="114"/>
      <c r="H57" s="31"/>
      <c r="J57" s="25"/>
      <c r="K57" s="26"/>
      <c r="L57" s="27"/>
    </row>
    <row r="58" spans="1:12" ht="14.25" hidden="1" customHeight="1">
      <c r="A58" s="138">
        <v>18</v>
      </c>
      <c r="B58" s="140" t="s">
        <v>58</v>
      </c>
      <c r="C58" s="113" t="s">
        <v>160</v>
      </c>
      <c r="D58" s="98" t="s">
        <v>30</v>
      </c>
      <c r="E58" s="114"/>
      <c r="F58" s="114">
        <v>222.4</v>
      </c>
      <c r="G58" s="114">
        <v>222.4</v>
      </c>
      <c r="H58" s="31"/>
      <c r="J58" s="25"/>
      <c r="K58" s="26"/>
      <c r="L58" s="27"/>
    </row>
    <row r="59" spans="1:12" ht="16.5" hidden="1" customHeight="1">
      <c r="A59" s="124"/>
      <c r="B59" s="139" t="s">
        <v>91</v>
      </c>
      <c r="C59" s="141"/>
      <c r="D59" s="141"/>
      <c r="E59" s="114"/>
      <c r="F59" s="114"/>
      <c r="G59" s="114"/>
      <c r="H59" s="31"/>
      <c r="J59" s="25"/>
      <c r="K59" s="26"/>
      <c r="L59" s="27"/>
    </row>
    <row r="60" spans="1:12" ht="17.25" hidden="1" customHeight="1">
      <c r="A60" s="132">
        <v>10</v>
      </c>
      <c r="B60" s="142" t="s">
        <v>92</v>
      </c>
      <c r="C60" s="108" t="s">
        <v>93</v>
      </c>
      <c r="D60" s="137"/>
      <c r="E60" s="137" t="e">
        <f>#REF!+#REF!+#REF!+#REF!+#REF!+#REF!+'12.16'!E74+#REF!+#REF!+#REF!+#REF!+#REF!</f>
        <v>#REF!</v>
      </c>
      <c r="F60" s="114">
        <v>536.23</v>
      </c>
      <c r="G60" s="114">
        <v>107.25</v>
      </c>
      <c r="H60" s="31"/>
      <c r="J60" s="25"/>
      <c r="K60" s="26"/>
      <c r="L60" s="27"/>
    </row>
    <row r="61" spans="1:12" ht="24.75" customHeight="1">
      <c r="A61" s="132"/>
      <c r="B61" s="216" t="s">
        <v>122</v>
      </c>
      <c r="C61" s="217"/>
      <c r="D61" s="217"/>
      <c r="E61" s="217"/>
      <c r="F61" s="217"/>
      <c r="G61" s="218"/>
      <c r="H61" s="31"/>
      <c r="J61" s="25"/>
      <c r="K61" s="26"/>
      <c r="L61" s="27"/>
    </row>
    <row r="62" spans="1:12" ht="36.75" hidden="1" customHeight="1">
      <c r="A62" s="132">
        <v>11</v>
      </c>
      <c r="B62" s="143" t="s">
        <v>178</v>
      </c>
      <c r="C62" s="114" t="s">
        <v>67</v>
      </c>
      <c r="D62" s="114" t="s">
        <v>171</v>
      </c>
      <c r="E62" s="144"/>
      <c r="F62" s="114">
        <v>3970.2</v>
      </c>
      <c r="G62" s="114">
        <v>3970.2</v>
      </c>
      <c r="H62" s="31"/>
      <c r="J62" s="25"/>
      <c r="K62" s="26"/>
      <c r="L62" s="27"/>
    </row>
    <row r="63" spans="1:12" ht="38.25" customHeight="1">
      <c r="A63" s="132">
        <v>16</v>
      </c>
      <c r="B63" s="143" t="s">
        <v>99</v>
      </c>
      <c r="C63" s="113" t="s">
        <v>68</v>
      </c>
      <c r="D63" s="145" t="s">
        <v>69</v>
      </c>
      <c r="E63" s="137" t="e">
        <f>#REF!+#REF!+#REF!+#REF!+#REF!+#REF!+'12.16'!E80+#REF!+#REF!+#REF!+#REF!+#REF!</f>
        <v>#REF!</v>
      </c>
      <c r="F63" s="145">
        <v>2.1</v>
      </c>
      <c r="G63" s="114">
        <v>5420.52</v>
      </c>
      <c r="H63" s="28">
        <f>G60+G63</f>
        <v>5527.77</v>
      </c>
      <c r="J63" s="25">
        <f>6846.6/3934.8/12</f>
        <v>0.14500101657009251</v>
      </c>
      <c r="K63" s="26"/>
      <c r="L63" s="27"/>
    </row>
    <row r="64" spans="1:12" ht="56.25">
      <c r="A64" s="98">
        <v>17</v>
      </c>
      <c r="B64" s="142" t="s">
        <v>96</v>
      </c>
      <c r="C64" s="121" t="s">
        <v>68</v>
      </c>
      <c r="D64" s="98" t="s">
        <v>69</v>
      </c>
      <c r="E64" s="95"/>
      <c r="F64" s="146">
        <v>1.63</v>
      </c>
      <c r="G64" s="113">
        <v>4207.3599999999997</v>
      </c>
      <c r="H64" s="29">
        <f>H30+H39+H51+H63</f>
        <v>5527.77</v>
      </c>
      <c r="J64" s="40"/>
    </row>
    <row r="65" spans="1:7" ht="18.75">
      <c r="A65" s="128"/>
      <c r="B65" s="147" t="s">
        <v>101</v>
      </c>
      <c r="C65" s="109"/>
      <c r="D65" s="95"/>
      <c r="E65" s="95"/>
      <c r="F65" s="114"/>
      <c r="G65" s="141">
        <f>SUM(G18+G19+G20+G21+G22+G28+G29+G32+G33+G35+G36+G37+G38+G53+G56+G63+G64)</f>
        <v>47609.690000000017</v>
      </c>
    </row>
    <row r="66" spans="1:7" ht="35.25" customHeight="1">
      <c r="A66" s="132"/>
      <c r="B66" s="148" t="s">
        <v>75</v>
      </c>
      <c r="C66" s="149"/>
      <c r="D66" s="149"/>
      <c r="E66" s="95"/>
      <c r="F66" s="114"/>
      <c r="G66" s="114"/>
    </row>
    <row r="67" spans="1:7" ht="22.5" hidden="1" customHeight="1">
      <c r="A67" s="132">
        <v>14</v>
      </c>
      <c r="B67" s="150" t="s">
        <v>168</v>
      </c>
      <c r="C67" s="98" t="s">
        <v>36</v>
      </c>
      <c r="D67" s="149"/>
      <c r="E67" s="95"/>
      <c r="F67" s="114">
        <v>124.25</v>
      </c>
      <c r="G67" s="114">
        <v>0</v>
      </c>
    </row>
    <row r="68" spans="1:7" ht="19.5" hidden="1" customHeight="1">
      <c r="A68" s="132">
        <v>15</v>
      </c>
      <c r="B68" s="150" t="s">
        <v>169</v>
      </c>
      <c r="C68" s="98" t="s">
        <v>36</v>
      </c>
      <c r="D68" s="149"/>
      <c r="E68" s="95"/>
      <c r="F68" s="114">
        <v>149.63999999999999</v>
      </c>
      <c r="G68" s="114">
        <v>0</v>
      </c>
    </row>
    <row r="69" spans="1:7" ht="22.5" hidden="1" customHeight="1">
      <c r="A69" s="132">
        <v>22</v>
      </c>
      <c r="B69" s="150" t="s">
        <v>167</v>
      </c>
      <c r="C69" s="98" t="s">
        <v>102</v>
      </c>
      <c r="D69" s="149"/>
      <c r="E69" s="98"/>
      <c r="F69" s="114">
        <v>18</v>
      </c>
      <c r="G69" s="114">
        <v>0</v>
      </c>
    </row>
    <row r="70" spans="1:7" ht="39" customHeight="1">
      <c r="A70" s="132">
        <v>18</v>
      </c>
      <c r="B70" s="151" t="s">
        <v>161</v>
      </c>
      <c r="C70" s="152" t="s">
        <v>130</v>
      </c>
      <c r="D70" s="149"/>
      <c r="E70" s="98"/>
      <c r="F70" s="114">
        <v>50.68</v>
      </c>
      <c r="G70" s="114">
        <v>2331.2800000000002</v>
      </c>
    </row>
    <row r="71" spans="1:7" ht="0.75" hidden="1" customHeight="1">
      <c r="A71" s="132">
        <v>24</v>
      </c>
      <c r="B71" s="151" t="s">
        <v>162</v>
      </c>
      <c r="C71" s="152" t="s">
        <v>163</v>
      </c>
      <c r="D71" s="149"/>
      <c r="E71" s="98"/>
      <c r="F71" s="114">
        <v>625.07000000000005</v>
      </c>
      <c r="G71" s="114">
        <v>0</v>
      </c>
    </row>
    <row r="72" spans="1:7" ht="19.5" hidden="1" customHeight="1">
      <c r="A72" s="132">
        <v>11</v>
      </c>
      <c r="B72" s="151" t="s">
        <v>147</v>
      </c>
      <c r="C72" s="152" t="s">
        <v>148</v>
      </c>
      <c r="D72" s="149"/>
      <c r="E72" s="98"/>
      <c r="F72" s="114">
        <v>51.39</v>
      </c>
      <c r="G72" s="114">
        <v>0</v>
      </c>
    </row>
    <row r="73" spans="1:7" ht="17.25" hidden="1" customHeight="1">
      <c r="A73" s="132">
        <v>14</v>
      </c>
      <c r="B73" s="150" t="s">
        <v>108</v>
      </c>
      <c r="C73" s="98">
        <v>1</v>
      </c>
      <c r="D73" s="149"/>
      <c r="E73" s="98"/>
      <c r="F73" s="114">
        <v>290.91000000000003</v>
      </c>
      <c r="G73" s="114">
        <v>0</v>
      </c>
    </row>
    <row r="74" spans="1:7" ht="39.75" hidden="1" customHeight="1">
      <c r="A74" s="132">
        <v>15</v>
      </c>
      <c r="B74" s="151" t="s">
        <v>103</v>
      </c>
      <c r="C74" s="98" t="s">
        <v>36</v>
      </c>
      <c r="D74" s="149"/>
      <c r="E74" s="98"/>
      <c r="F74" s="114">
        <v>180.15</v>
      </c>
      <c r="G74" s="114">
        <v>540.15</v>
      </c>
    </row>
    <row r="75" spans="1:7" ht="18.75" hidden="1" customHeight="1">
      <c r="A75" s="132">
        <v>16</v>
      </c>
      <c r="B75" s="151" t="s">
        <v>142</v>
      </c>
      <c r="C75" s="98" t="s">
        <v>143</v>
      </c>
      <c r="D75" s="149"/>
      <c r="E75" s="98"/>
      <c r="F75" s="114">
        <v>1063.47</v>
      </c>
      <c r="G75" s="114">
        <v>2126.94</v>
      </c>
    </row>
    <row r="76" spans="1:7" ht="0.75" hidden="1" customHeight="1">
      <c r="A76" s="132">
        <v>8</v>
      </c>
      <c r="B76" s="151" t="s">
        <v>125</v>
      </c>
      <c r="C76" s="98" t="s">
        <v>36</v>
      </c>
      <c r="D76" s="149"/>
      <c r="E76" s="98"/>
      <c r="F76" s="114">
        <v>559.62</v>
      </c>
      <c r="G76" s="114">
        <v>0</v>
      </c>
    </row>
    <row r="77" spans="1:7" ht="19.5" hidden="1" customHeight="1">
      <c r="A77" s="132">
        <v>9</v>
      </c>
      <c r="B77" s="151" t="s">
        <v>45</v>
      </c>
      <c r="C77" s="98" t="s">
        <v>34</v>
      </c>
      <c r="D77" s="149"/>
      <c r="E77" s="98"/>
      <c r="F77" s="114">
        <v>1510.06</v>
      </c>
      <c r="G77" s="114">
        <v>0</v>
      </c>
    </row>
    <row r="78" spans="1:7" ht="18.75" hidden="1" customHeight="1">
      <c r="A78" s="132">
        <v>10</v>
      </c>
      <c r="B78" s="151" t="s">
        <v>144</v>
      </c>
      <c r="C78" s="98" t="s">
        <v>137</v>
      </c>
      <c r="D78" s="149"/>
      <c r="E78" s="98"/>
      <c r="F78" s="114">
        <v>8916.31</v>
      </c>
      <c r="G78" s="114">
        <v>0</v>
      </c>
    </row>
    <row r="79" spans="1:7" ht="17.25" hidden="1" customHeight="1">
      <c r="A79" s="132"/>
      <c r="B79" s="151" t="s">
        <v>126</v>
      </c>
      <c r="C79" s="98" t="s">
        <v>102</v>
      </c>
      <c r="D79" s="149"/>
      <c r="E79" s="98"/>
      <c r="F79" s="114">
        <v>1146</v>
      </c>
      <c r="G79" s="114">
        <v>0</v>
      </c>
    </row>
    <row r="80" spans="1:7" ht="16.5" hidden="1" customHeight="1">
      <c r="A80" s="132"/>
      <c r="B80" s="151" t="s">
        <v>100</v>
      </c>
      <c r="C80" s="98" t="s">
        <v>36</v>
      </c>
      <c r="D80" s="149"/>
      <c r="E80" s="98"/>
      <c r="F80" s="114">
        <v>79.09</v>
      </c>
      <c r="G80" s="114">
        <v>0</v>
      </c>
    </row>
    <row r="81" spans="1:7" ht="18.75" hidden="1" customHeight="1">
      <c r="A81" s="132">
        <v>16</v>
      </c>
      <c r="B81" s="153" t="s">
        <v>133</v>
      </c>
      <c r="C81" s="154" t="s">
        <v>134</v>
      </c>
      <c r="D81" s="149"/>
      <c r="E81" s="98"/>
      <c r="F81" s="113">
        <v>1063.47</v>
      </c>
      <c r="G81" s="114">
        <v>0</v>
      </c>
    </row>
    <row r="82" spans="1:7" ht="18.75" hidden="1" customHeight="1">
      <c r="A82" s="132">
        <v>20</v>
      </c>
      <c r="B82" s="155" t="s">
        <v>107</v>
      </c>
      <c r="C82" s="156" t="s">
        <v>93</v>
      </c>
      <c r="D82" s="149"/>
      <c r="E82" s="98"/>
      <c r="F82" s="113">
        <v>3800</v>
      </c>
      <c r="G82" s="114">
        <v>0</v>
      </c>
    </row>
    <row r="83" spans="1:7" ht="1.5" hidden="1" customHeight="1">
      <c r="A83" s="132">
        <v>23</v>
      </c>
      <c r="B83" s="155" t="s">
        <v>109</v>
      </c>
      <c r="C83" s="152" t="s">
        <v>130</v>
      </c>
      <c r="D83" s="149"/>
      <c r="E83" s="98"/>
      <c r="F83" s="113">
        <v>179.96</v>
      </c>
      <c r="G83" s="157">
        <v>0</v>
      </c>
    </row>
    <row r="84" spans="1:7" ht="19.5" hidden="1" customHeight="1">
      <c r="A84" s="132">
        <v>24</v>
      </c>
      <c r="B84" s="151" t="s">
        <v>135</v>
      </c>
      <c r="C84" s="152" t="s">
        <v>102</v>
      </c>
      <c r="D84" s="149"/>
      <c r="E84" s="98"/>
      <c r="F84" s="113">
        <v>1206</v>
      </c>
      <c r="G84" s="114">
        <v>0</v>
      </c>
    </row>
    <row r="85" spans="1:7" ht="20.25" hidden="1" customHeight="1">
      <c r="A85" s="132">
        <v>25</v>
      </c>
      <c r="B85" s="151" t="s">
        <v>136</v>
      </c>
      <c r="C85" s="98" t="s">
        <v>137</v>
      </c>
      <c r="D85" s="149"/>
      <c r="E85" s="98"/>
      <c r="F85" s="113">
        <v>19775.830000000002</v>
      </c>
      <c r="G85" s="114">
        <v>0</v>
      </c>
    </row>
    <row r="86" spans="1:7" ht="19.5" hidden="1" customHeight="1">
      <c r="A86" s="132">
        <v>26</v>
      </c>
      <c r="B86" s="151" t="s">
        <v>138</v>
      </c>
      <c r="C86" s="156" t="s">
        <v>139</v>
      </c>
      <c r="D86" s="149"/>
      <c r="E86" s="98"/>
      <c r="F86" s="113">
        <v>2041.36</v>
      </c>
      <c r="G86" s="114">
        <v>0</v>
      </c>
    </row>
    <row r="87" spans="1:7" ht="20.25" hidden="1" customHeight="1">
      <c r="A87" s="132">
        <v>27</v>
      </c>
      <c r="B87" s="155" t="s">
        <v>140</v>
      </c>
      <c r="C87" s="156" t="s">
        <v>130</v>
      </c>
      <c r="D87" s="149"/>
      <c r="E87" s="98"/>
      <c r="F87" s="113">
        <v>154.51</v>
      </c>
      <c r="G87" s="114">
        <v>0</v>
      </c>
    </row>
    <row r="88" spans="1:7" ht="16.5" hidden="1" customHeight="1">
      <c r="A88" s="132">
        <v>28</v>
      </c>
      <c r="B88" s="155" t="s">
        <v>141</v>
      </c>
      <c r="C88" s="156" t="s">
        <v>93</v>
      </c>
      <c r="D88" s="149"/>
      <c r="E88" s="98"/>
      <c r="F88" s="113">
        <v>3800</v>
      </c>
      <c r="G88" s="114">
        <v>0</v>
      </c>
    </row>
    <row r="89" spans="1:7" ht="16.5" hidden="1" customHeight="1">
      <c r="A89" s="132">
        <v>26</v>
      </c>
      <c r="B89" s="151" t="s">
        <v>100</v>
      </c>
      <c r="C89" s="152" t="s">
        <v>130</v>
      </c>
      <c r="D89" s="149"/>
      <c r="E89" s="98"/>
      <c r="F89" s="114">
        <v>79.09</v>
      </c>
      <c r="G89" s="114">
        <v>0</v>
      </c>
    </row>
    <row r="90" spans="1:7" ht="18.75" hidden="1" customHeight="1">
      <c r="A90" s="132">
        <v>27</v>
      </c>
      <c r="B90" s="151" t="s">
        <v>104</v>
      </c>
      <c r="C90" s="152" t="s">
        <v>47</v>
      </c>
      <c r="D90" s="149"/>
      <c r="E90" s="98"/>
      <c r="F90" s="114">
        <v>3397.65</v>
      </c>
      <c r="G90" s="114">
        <v>0</v>
      </c>
    </row>
    <row r="91" spans="1:7" ht="14.25" hidden="1" customHeight="1">
      <c r="A91" s="158">
        <v>21</v>
      </c>
      <c r="B91" s="159" t="s">
        <v>131</v>
      </c>
      <c r="C91" s="160" t="s">
        <v>130</v>
      </c>
      <c r="D91" s="161"/>
      <c r="E91" s="105"/>
      <c r="F91" s="157">
        <v>175.6</v>
      </c>
      <c r="G91" s="162">
        <v>0</v>
      </c>
    </row>
    <row r="92" spans="1:7" ht="22.5" hidden="1" customHeight="1">
      <c r="A92" s="98">
        <v>17</v>
      </c>
      <c r="B92" s="120" t="s">
        <v>172</v>
      </c>
      <c r="C92" s="121" t="s">
        <v>173</v>
      </c>
      <c r="D92" s="149"/>
      <c r="E92" s="98"/>
      <c r="F92" s="113">
        <v>8408</v>
      </c>
      <c r="G92" s="114">
        <v>8408</v>
      </c>
    </row>
    <row r="93" spans="1:7" ht="39" hidden="1" customHeight="1">
      <c r="A93" s="98">
        <v>18</v>
      </c>
      <c r="B93" s="120" t="s">
        <v>176</v>
      </c>
      <c r="C93" s="121" t="s">
        <v>177</v>
      </c>
      <c r="D93" s="149"/>
      <c r="E93" s="98"/>
      <c r="F93" s="113">
        <v>3210.77</v>
      </c>
      <c r="G93" s="114">
        <v>642.15</v>
      </c>
    </row>
    <row r="94" spans="1:7" ht="39" customHeight="1">
      <c r="A94" s="98">
        <v>19</v>
      </c>
      <c r="B94" s="120" t="s">
        <v>185</v>
      </c>
      <c r="C94" s="121" t="s">
        <v>106</v>
      </c>
      <c r="D94" s="149"/>
      <c r="E94" s="98"/>
      <c r="F94" s="113">
        <v>185.81</v>
      </c>
      <c r="G94" s="114">
        <v>371.62</v>
      </c>
    </row>
    <row r="95" spans="1:7" ht="39" customHeight="1">
      <c r="A95" s="132">
        <v>20</v>
      </c>
      <c r="B95" s="208" t="s">
        <v>236</v>
      </c>
      <c r="C95" s="209" t="s">
        <v>102</v>
      </c>
      <c r="D95" s="149"/>
      <c r="E95" s="98"/>
      <c r="F95" s="146">
        <v>691.86</v>
      </c>
      <c r="G95" s="114">
        <v>1383.72</v>
      </c>
    </row>
    <row r="96" spans="1:7" ht="39" customHeight="1">
      <c r="A96" s="132">
        <v>21</v>
      </c>
      <c r="B96" s="208" t="s">
        <v>237</v>
      </c>
      <c r="C96" s="209" t="s">
        <v>102</v>
      </c>
      <c r="D96" s="149"/>
      <c r="E96" s="98"/>
      <c r="F96" s="146">
        <v>635.86</v>
      </c>
      <c r="G96" s="114">
        <v>635.86</v>
      </c>
    </row>
    <row r="97" spans="1:20" ht="19.5" customHeight="1">
      <c r="A97" s="132">
        <v>22</v>
      </c>
      <c r="B97" s="208" t="s">
        <v>233</v>
      </c>
      <c r="C97" s="209" t="s">
        <v>130</v>
      </c>
      <c r="D97" s="149"/>
      <c r="E97" s="98"/>
      <c r="F97" s="146">
        <v>22</v>
      </c>
      <c r="G97" s="114">
        <v>22</v>
      </c>
    </row>
    <row r="98" spans="1:20" ht="19.5" customHeight="1">
      <c r="A98" s="98">
        <v>23</v>
      </c>
      <c r="B98" s="208" t="s">
        <v>234</v>
      </c>
      <c r="C98" s="209" t="s">
        <v>130</v>
      </c>
      <c r="D98" s="149"/>
      <c r="E98" s="98"/>
      <c r="F98" s="146">
        <v>22</v>
      </c>
      <c r="G98" s="114">
        <v>22</v>
      </c>
    </row>
    <row r="99" spans="1:20" ht="19.5" customHeight="1">
      <c r="A99" s="98">
        <v>24</v>
      </c>
      <c r="B99" s="208" t="s">
        <v>235</v>
      </c>
      <c r="C99" s="209" t="s">
        <v>130</v>
      </c>
      <c r="D99" s="149"/>
      <c r="E99" s="98"/>
      <c r="F99" s="146">
        <v>19.059999999999999</v>
      </c>
      <c r="G99" s="114">
        <v>19.059999999999999</v>
      </c>
    </row>
    <row r="100" spans="1:20" ht="19.5" customHeight="1">
      <c r="A100" s="98">
        <v>25</v>
      </c>
      <c r="B100" s="208" t="s">
        <v>229</v>
      </c>
      <c r="C100" s="209" t="s">
        <v>130</v>
      </c>
      <c r="D100" s="149"/>
      <c r="E100" s="98"/>
      <c r="F100" s="146">
        <v>46</v>
      </c>
      <c r="G100" s="114">
        <v>46</v>
      </c>
    </row>
    <row r="101" spans="1:20" ht="19.5" customHeight="1">
      <c r="A101" s="98">
        <v>26</v>
      </c>
      <c r="B101" s="208" t="s">
        <v>230</v>
      </c>
      <c r="C101" s="209" t="s">
        <v>130</v>
      </c>
      <c r="D101" s="149"/>
      <c r="E101" s="98"/>
      <c r="F101" s="146">
        <v>12</v>
      </c>
      <c r="G101" s="114">
        <v>12</v>
      </c>
    </row>
    <row r="102" spans="1:20" ht="19.5" customHeight="1">
      <c r="A102" s="98">
        <v>27</v>
      </c>
      <c r="B102" s="208" t="s">
        <v>231</v>
      </c>
      <c r="C102" s="209" t="s">
        <v>130</v>
      </c>
      <c r="D102" s="149"/>
      <c r="E102" s="98"/>
      <c r="F102" s="146">
        <v>45</v>
      </c>
      <c r="G102" s="114">
        <v>45</v>
      </c>
    </row>
    <row r="103" spans="1:20" ht="19.5" customHeight="1">
      <c r="A103" s="98">
        <v>28</v>
      </c>
      <c r="B103" s="208" t="s">
        <v>232</v>
      </c>
      <c r="C103" s="209" t="s">
        <v>130</v>
      </c>
      <c r="D103" s="149"/>
      <c r="E103" s="98"/>
      <c r="F103" s="146">
        <v>62</v>
      </c>
      <c r="G103" s="114">
        <v>62</v>
      </c>
    </row>
    <row r="104" spans="1:20" ht="23.25" customHeight="1">
      <c r="A104" s="98"/>
      <c r="B104" s="163" t="s">
        <v>63</v>
      </c>
      <c r="C104" s="164"/>
      <c r="D104" s="165"/>
      <c r="E104" s="164">
        <v>1</v>
      </c>
      <c r="F104" s="164"/>
      <c r="G104" s="141">
        <f>SUM(G70+G94+G95+G96+G97+G98+G99+G100+G101+G102+G103)</f>
        <v>4950.54</v>
      </c>
    </row>
    <row r="105" spans="1:20" ht="21" customHeight="1">
      <c r="A105" s="98"/>
      <c r="B105" s="110" t="s">
        <v>97</v>
      </c>
      <c r="C105" s="98"/>
      <c r="D105" s="98"/>
      <c r="E105" s="166"/>
      <c r="F105" s="167"/>
      <c r="G105" s="114">
        <v>0</v>
      </c>
    </row>
    <row r="106" spans="1:20" ht="18.75">
      <c r="A106" s="168"/>
      <c r="B106" s="169" t="s">
        <v>146</v>
      </c>
      <c r="C106" s="170"/>
      <c r="D106" s="170"/>
      <c r="E106" s="170"/>
      <c r="F106" s="170"/>
      <c r="G106" s="141">
        <f>G65+G104</f>
        <v>52560.230000000018</v>
      </c>
    </row>
    <row r="107" spans="1:20" ht="21.75" customHeight="1">
      <c r="A107" s="212" t="s">
        <v>238</v>
      </c>
      <c r="B107" s="212"/>
      <c r="C107" s="212"/>
      <c r="D107" s="212"/>
      <c r="E107" s="212"/>
      <c r="F107" s="212"/>
      <c r="G107" s="21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9"/>
    </row>
    <row r="108" spans="1:20" ht="21" customHeight="1">
      <c r="A108" s="171" t="s">
        <v>6</v>
      </c>
      <c r="B108" s="219" t="s">
        <v>239</v>
      </c>
      <c r="C108" s="219"/>
      <c r="D108" s="219"/>
      <c r="E108" s="219"/>
      <c r="F108" s="219"/>
      <c r="G108" s="172"/>
      <c r="H108" s="35"/>
      <c r="I108" s="35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20" ht="18.75" customHeight="1">
      <c r="A109" s="173"/>
      <c r="B109" s="224" t="s">
        <v>7</v>
      </c>
      <c r="C109" s="224"/>
      <c r="D109" s="224"/>
      <c r="E109" s="224"/>
      <c r="F109" s="224"/>
      <c r="G109" s="174"/>
      <c r="H109" s="5"/>
      <c r="I109" s="5"/>
      <c r="J109" s="5"/>
      <c r="K109" s="5"/>
      <c r="L109" s="5"/>
      <c r="M109" s="5"/>
      <c r="N109" s="5"/>
      <c r="O109" s="5"/>
      <c r="P109" s="223"/>
      <c r="Q109" s="223"/>
      <c r="R109" s="223"/>
      <c r="S109" s="223"/>
    </row>
    <row r="110" spans="1:20" ht="16.5" customHeight="1">
      <c r="A110" s="175"/>
      <c r="B110" s="175"/>
      <c r="C110" s="175"/>
      <c r="D110" s="175"/>
      <c r="E110" s="175"/>
      <c r="F110" s="175"/>
      <c r="G110" s="175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20" ht="18.75">
      <c r="A111" s="226" t="s">
        <v>8</v>
      </c>
      <c r="B111" s="226"/>
      <c r="C111" s="226"/>
      <c r="D111" s="226"/>
      <c r="E111" s="226"/>
      <c r="F111" s="226"/>
      <c r="G111" s="226"/>
    </row>
    <row r="112" spans="1:20" ht="18.75" customHeight="1">
      <c r="A112" s="227" t="s">
        <v>9</v>
      </c>
      <c r="B112" s="227"/>
      <c r="C112" s="227"/>
      <c r="D112" s="227"/>
      <c r="E112" s="227"/>
      <c r="F112" s="227"/>
      <c r="G112" s="227"/>
    </row>
    <row r="113" spans="1:7" ht="18.75">
      <c r="A113" s="212" t="s">
        <v>10</v>
      </c>
      <c r="B113" s="212"/>
      <c r="C113" s="212"/>
      <c r="D113" s="212"/>
      <c r="E113" s="212"/>
      <c r="F113" s="212"/>
      <c r="G113" s="212"/>
    </row>
    <row r="114" spans="1:7" ht="17.25" customHeight="1">
      <c r="A114" s="83"/>
      <c r="B114" s="82"/>
      <c r="C114" s="82"/>
      <c r="D114" s="82"/>
      <c r="E114" s="82"/>
      <c r="F114" s="82"/>
      <c r="G114" s="82"/>
    </row>
    <row r="115" spans="1:7" ht="18.75">
      <c r="A115" s="228" t="s">
        <v>11</v>
      </c>
      <c r="B115" s="228"/>
      <c r="C115" s="228"/>
      <c r="D115" s="228"/>
      <c r="E115" s="228"/>
      <c r="F115" s="228"/>
      <c r="G115" s="228"/>
    </row>
    <row r="116" spans="1:7" ht="18.75" customHeight="1">
      <c r="A116" s="81"/>
      <c r="B116" s="82"/>
      <c r="C116" s="82"/>
      <c r="D116" s="82"/>
      <c r="E116" s="82"/>
      <c r="F116" s="82"/>
      <c r="G116" s="82"/>
    </row>
    <row r="117" spans="1:7" ht="18.75">
      <c r="A117" s="221" t="s">
        <v>12</v>
      </c>
      <c r="B117" s="221"/>
      <c r="C117" s="225" t="s">
        <v>127</v>
      </c>
      <c r="D117" s="225"/>
      <c r="E117" s="225"/>
      <c r="G117" s="32"/>
    </row>
    <row r="118" spans="1:7" ht="18.75">
      <c r="A118" s="176"/>
      <c r="B118" s="84"/>
      <c r="C118" s="220" t="s">
        <v>13</v>
      </c>
      <c r="D118" s="220"/>
      <c r="E118" s="220"/>
      <c r="G118" s="33" t="s">
        <v>14</v>
      </c>
    </row>
    <row r="119" spans="1:7" ht="18.75">
      <c r="A119" s="177"/>
      <c r="B119" s="84"/>
      <c r="C119" s="12"/>
      <c r="D119" s="12"/>
      <c r="F119" s="12"/>
    </row>
    <row r="120" spans="1:7" ht="18.75">
      <c r="A120" s="221" t="s">
        <v>15</v>
      </c>
      <c r="B120" s="221"/>
      <c r="C120" s="222"/>
      <c r="D120" s="222"/>
      <c r="E120" s="222"/>
      <c r="G120" s="32"/>
    </row>
    <row r="121" spans="1:7" ht="18" customHeight="1">
      <c r="A121" s="36"/>
      <c r="C121" s="223" t="s">
        <v>13</v>
      </c>
      <c r="D121" s="223"/>
      <c r="E121" s="223"/>
      <c r="G121" s="33" t="s">
        <v>14</v>
      </c>
    </row>
    <row r="122" spans="1:7" ht="17.25" customHeight="1">
      <c r="A122" s="4" t="s">
        <v>16</v>
      </c>
    </row>
    <row r="123" spans="1:7">
      <c r="A123" s="210" t="s">
        <v>17</v>
      </c>
      <c r="B123" s="210"/>
      <c r="C123" s="210"/>
      <c r="D123" s="210"/>
      <c r="E123" s="210"/>
      <c r="F123" s="210"/>
      <c r="G123" s="210"/>
    </row>
    <row r="124" spans="1:7" ht="45" customHeight="1">
      <c r="A124" s="211" t="s">
        <v>18</v>
      </c>
      <c r="B124" s="211"/>
      <c r="C124" s="211"/>
      <c r="D124" s="211"/>
      <c r="E124" s="211"/>
      <c r="F124" s="211"/>
      <c r="G124" s="211"/>
    </row>
    <row r="125" spans="1:7" ht="28.5" customHeight="1">
      <c r="A125" s="211" t="s">
        <v>19</v>
      </c>
      <c r="B125" s="211"/>
      <c r="C125" s="211"/>
      <c r="D125" s="211"/>
      <c r="E125" s="211"/>
      <c r="F125" s="211"/>
      <c r="G125" s="211"/>
    </row>
    <row r="126" spans="1:7" ht="27" customHeight="1">
      <c r="A126" s="211" t="s">
        <v>24</v>
      </c>
      <c r="B126" s="211"/>
      <c r="C126" s="211"/>
      <c r="D126" s="211"/>
      <c r="E126" s="211"/>
      <c r="F126" s="211"/>
      <c r="G126" s="211"/>
    </row>
    <row r="127" spans="1:7" ht="15" customHeight="1">
      <c r="A127" s="211" t="s">
        <v>23</v>
      </c>
      <c r="B127" s="211"/>
      <c r="C127" s="211"/>
      <c r="D127" s="211"/>
      <c r="E127" s="211"/>
      <c r="F127" s="211"/>
      <c r="G127" s="211"/>
    </row>
    <row r="129" spans="1:6" ht="27.75" customHeight="1">
      <c r="A129" s="13" t="s">
        <v>22</v>
      </c>
      <c r="B129" s="13"/>
      <c r="C129" s="13"/>
      <c r="D129" s="13"/>
      <c r="E129" s="13"/>
      <c r="F129" s="13"/>
    </row>
  </sheetData>
  <autoFilter ref="G15:G105"/>
  <mergeCells count="29">
    <mergeCell ref="A4:G4"/>
    <mergeCell ref="A5:G5"/>
    <mergeCell ref="B6:F6"/>
    <mergeCell ref="A10:G10"/>
    <mergeCell ref="A12:G12"/>
    <mergeCell ref="P109:S109"/>
    <mergeCell ref="A111:G111"/>
    <mergeCell ref="A112:G112"/>
    <mergeCell ref="A113:G113"/>
    <mergeCell ref="A115:G115"/>
    <mergeCell ref="B108:F108"/>
    <mergeCell ref="C118:E118"/>
    <mergeCell ref="A120:B120"/>
    <mergeCell ref="C120:E120"/>
    <mergeCell ref="C121:E121"/>
    <mergeCell ref="B109:F109"/>
    <mergeCell ref="A117:B117"/>
    <mergeCell ref="C117:E117"/>
    <mergeCell ref="A107:G107"/>
    <mergeCell ref="A17:G17"/>
    <mergeCell ref="A30:G30"/>
    <mergeCell ref="B39:G39"/>
    <mergeCell ref="B51:G51"/>
    <mergeCell ref="B61:G61"/>
    <mergeCell ref="A123:G123"/>
    <mergeCell ref="A124:G124"/>
    <mergeCell ref="A125:G125"/>
    <mergeCell ref="A126:G126"/>
    <mergeCell ref="A127:G127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112"/>
  <sheetViews>
    <sheetView tabSelected="1" workbookViewId="0">
      <selection activeCell="A8" sqref="A8:G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38" t="s">
        <v>116</v>
      </c>
      <c r="G1" s="37"/>
      <c r="H1" s="1"/>
      <c r="I1" s="1"/>
      <c r="J1" s="1"/>
      <c r="K1" s="1"/>
    </row>
    <row r="2" spans="1:11" ht="15.75" customHeight="1">
      <c r="A2" s="39" t="s">
        <v>80</v>
      </c>
      <c r="H2" s="2"/>
      <c r="I2" s="2"/>
      <c r="J2" s="2"/>
      <c r="K2" s="2"/>
    </row>
    <row r="3" spans="1:11" ht="15.75" customHeight="1">
      <c r="A3" s="242" t="s">
        <v>186</v>
      </c>
      <c r="B3" s="242"/>
      <c r="C3" s="242"/>
      <c r="D3" s="242"/>
      <c r="E3" s="242"/>
      <c r="F3" s="242"/>
      <c r="G3" s="242"/>
      <c r="H3" s="3"/>
      <c r="I3" s="3"/>
      <c r="J3" s="3"/>
    </row>
    <row r="4" spans="1:11" ht="31.5" customHeight="1">
      <c r="A4" s="243" t="s">
        <v>212</v>
      </c>
      <c r="B4" s="243"/>
      <c r="C4" s="243"/>
      <c r="D4" s="243"/>
      <c r="E4" s="243"/>
      <c r="F4" s="243"/>
      <c r="G4" s="243"/>
    </row>
    <row r="5" spans="1:11" ht="15.75" customHeight="1">
      <c r="A5" s="242" t="s">
        <v>187</v>
      </c>
      <c r="B5" s="246"/>
      <c r="C5" s="246"/>
      <c r="D5" s="246"/>
      <c r="E5" s="246"/>
      <c r="F5" s="246"/>
      <c r="G5" s="246"/>
      <c r="H5" s="2"/>
      <c r="I5" s="2"/>
      <c r="J5" s="2"/>
      <c r="K5" s="2"/>
    </row>
    <row r="6" spans="1:11" ht="15.75" customHeight="1">
      <c r="A6" s="2"/>
      <c r="B6" s="182"/>
      <c r="C6" s="182"/>
      <c r="D6" s="182"/>
      <c r="E6" s="182"/>
      <c r="F6" s="182"/>
      <c r="G6" s="47">
        <v>42735</v>
      </c>
      <c r="H6" s="2"/>
      <c r="I6" s="2"/>
      <c r="J6" s="2"/>
      <c r="K6" s="2"/>
    </row>
    <row r="7" spans="1:11" ht="15.75" customHeight="1">
      <c r="B7" s="179"/>
      <c r="C7" s="179"/>
      <c r="D7" s="179"/>
      <c r="E7" s="3"/>
      <c r="F7" s="3"/>
      <c r="H7" s="3"/>
      <c r="I7" s="3"/>
      <c r="J7" s="3"/>
      <c r="K7" s="3"/>
    </row>
    <row r="8" spans="1:11" s="186" customFormat="1" ht="78.75" customHeight="1">
      <c r="A8" s="244" t="s">
        <v>242</v>
      </c>
      <c r="B8" s="244"/>
      <c r="C8" s="244"/>
      <c r="D8" s="244"/>
      <c r="E8" s="244"/>
      <c r="F8" s="244"/>
      <c r="G8" s="244"/>
      <c r="H8" s="183"/>
      <c r="I8" s="183"/>
      <c r="J8" s="183"/>
      <c r="K8" s="183"/>
    </row>
    <row r="9" spans="1:11" ht="15.75">
      <c r="A9" s="4"/>
      <c r="H9" s="2"/>
      <c r="I9" s="2"/>
      <c r="J9" s="2"/>
      <c r="K9" s="2"/>
    </row>
    <row r="10" spans="1:11" ht="47.25" customHeight="1">
      <c r="A10" s="245" t="s">
        <v>213</v>
      </c>
      <c r="B10" s="245"/>
      <c r="C10" s="245"/>
      <c r="D10" s="245"/>
      <c r="E10" s="245"/>
      <c r="F10" s="245"/>
      <c r="G10" s="245"/>
      <c r="H10" s="2"/>
      <c r="I10" s="2"/>
      <c r="J10" s="2"/>
      <c r="K10" s="2"/>
    </row>
    <row r="11" spans="1:11" ht="15.75">
      <c r="A11" s="3"/>
      <c r="B11" s="3"/>
      <c r="C11" s="34"/>
      <c r="D11" s="34"/>
      <c r="E11" s="34"/>
      <c r="F11" s="34"/>
      <c r="G11" s="34"/>
      <c r="H11" s="3"/>
    </row>
    <row r="12" spans="1:11" ht="15.75">
      <c r="A12" s="4"/>
    </row>
    <row r="13" spans="1:11" ht="47.25" customHeight="1">
      <c r="A13" s="6" t="s">
        <v>0</v>
      </c>
      <c r="B13" s="6" t="s">
        <v>1</v>
      </c>
      <c r="C13" s="6" t="s">
        <v>2</v>
      </c>
      <c r="D13" s="6" t="s">
        <v>20</v>
      </c>
      <c r="E13" s="6" t="s">
        <v>21</v>
      </c>
      <c r="F13" s="6" t="s">
        <v>25</v>
      </c>
      <c r="G13" s="6" t="s">
        <v>3</v>
      </c>
    </row>
    <row r="14" spans="1:11" ht="15.75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5</v>
      </c>
      <c r="G14" s="7">
        <v>6</v>
      </c>
      <c r="H14" s="8"/>
      <c r="I14" s="8"/>
      <c r="J14" s="8"/>
      <c r="K14" s="8"/>
    </row>
    <row r="15" spans="1:11" ht="15.75" customHeight="1">
      <c r="A15" s="234" t="s">
        <v>73</v>
      </c>
      <c r="B15" s="234"/>
      <c r="C15" s="234"/>
      <c r="D15" s="234"/>
      <c r="E15" s="234"/>
      <c r="F15" s="234"/>
      <c r="G15" s="234"/>
      <c r="H15" s="8"/>
      <c r="I15" s="8"/>
      <c r="J15" s="8"/>
      <c r="K15" s="8"/>
    </row>
    <row r="16" spans="1:11" ht="15.75" customHeight="1">
      <c r="A16" s="234" t="s">
        <v>4</v>
      </c>
      <c r="B16" s="234"/>
      <c r="C16" s="234"/>
      <c r="D16" s="234"/>
      <c r="E16" s="234"/>
      <c r="F16" s="234"/>
      <c r="G16" s="234"/>
      <c r="H16" s="8"/>
      <c r="I16" s="8"/>
      <c r="J16" s="8"/>
      <c r="K16" s="8"/>
    </row>
    <row r="17" spans="1:11" ht="15.75" customHeight="1">
      <c r="A17" s="185"/>
      <c r="B17" s="50" t="s">
        <v>118</v>
      </c>
      <c r="C17" s="63" t="s">
        <v>151</v>
      </c>
      <c r="D17" s="50" t="s">
        <v>218</v>
      </c>
      <c r="E17" s="185"/>
      <c r="F17" s="49">
        <v>175.38</v>
      </c>
      <c r="G17" s="198">
        <v>1083.43</v>
      </c>
      <c r="H17" s="8"/>
      <c r="I17" s="8"/>
      <c r="J17" s="8"/>
      <c r="K17" s="8"/>
    </row>
    <row r="18" spans="1:11" ht="15.75" customHeight="1">
      <c r="A18" s="185"/>
      <c r="B18" s="50" t="s">
        <v>181</v>
      </c>
      <c r="C18" s="63" t="s">
        <v>151</v>
      </c>
      <c r="D18" s="50" t="s">
        <v>219</v>
      </c>
      <c r="E18" s="185"/>
      <c r="F18" s="49">
        <v>175.38</v>
      </c>
      <c r="G18" s="198">
        <v>2889.14</v>
      </c>
      <c r="H18" s="8"/>
      <c r="I18" s="8"/>
      <c r="J18" s="8"/>
      <c r="K18" s="8"/>
    </row>
    <row r="19" spans="1:11" ht="15.75" customHeight="1">
      <c r="A19" s="185"/>
      <c r="B19" s="50" t="s">
        <v>182</v>
      </c>
      <c r="C19" s="63" t="s">
        <v>151</v>
      </c>
      <c r="D19" s="50" t="s">
        <v>220</v>
      </c>
      <c r="E19" s="185"/>
      <c r="F19" s="49">
        <v>504.5</v>
      </c>
      <c r="G19" s="198">
        <v>2397.38</v>
      </c>
      <c r="H19" s="8"/>
      <c r="I19" s="8"/>
      <c r="J19" s="8"/>
      <c r="K19" s="8"/>
    </row>
    <row r="20" spans="1:11" ht="15.75" hidden="1" customHeight="1">
      <c r="A20" s="185"/>
      <c r="B20" s="50" t="s">
        <v>214</v>
      </c>
      <c r="C20" s="63" t="s">
        <v>215</v>
      </c>
      <c r="D20" s="50" t="s">
        <v>216</v>
      </c>
      <c r="E20" s="185"/>
      <c r="F20" s="49">
        <v>170.16</v>
      </c>
      <c r="G20" s="198">
        <v>0</v>
      </c>
      <c r="H20" s="8"/>
      <c r="I20" s="8"/>
      <c r="J20" s="8"/>
      <c r="K20" s="8"/>
    </row>
    <row r="21" spans="1:11" ht="15.75" customHeight="1">
      <c r="A21" s="185"/>
      <c r="B21" s="50" t="s">
        <v>150</v>
      </c>
      <c r="C21" s="63" t="s">
        <v>151</v>
      </c>
      <c r="D21" s="50" t="s">
        <v>35</v>
      </c>
      <c r="E21" s="185"/>
      <c r="F21" s="49">
        <v>217.88</v>
      </c>
      <c r="G21" s="198">
        <v>22.88</v>
      </c>
      <c r="H21" s="8"/>
      <c r="I21" s="8"/>
      <c r="J21" s="8"/>
      <c r="K21" s="8"/>
    </row>
    <row r="22" spans="1:11" ht="15.75" customHeight="1">
      <c r="A22" s="185"/>
      <c r="B22" s="50" t="s">
        <v>164</v>
      </c>
      <c r="C22" s="63" t="s">
        <v>151</v>
      </c>
      <c r="D22" s="50" t="s">
        <v>35</v>
      </c>
      <c r="E22" s="185"/>
      <c r="F22" s="49">
        <v>203.5</v>
      </c>
      <c r="G22" s="198">
        <v>5.49</v>
      </c>
      <c r="H22" s="8"/>
      <c r="I22" s="8"/>
      <c r="J22" s="8"/>
      <c r="K22" s="8"/>
    </row>
    <row r="23" spans="1:11" ht="15.75" hidden="1" customHeight="1">
      <c r="A23" s="185"/>
      <c r="B23" s="50" t="s">
        <v>152</v>
      </c>
      <c r="C23" s="63" t="s">
        <v>65</v>
      </c>
      <c r="D23" s="50" t="s">
        <v>216</v>
      </c>
      <c r="E23" s="185"/>
      <c r="F23" s="49">
        <v>269.26</v>
      </c>
      <c r="G23" s="198">
        <v>0</v>
      </c>
      <c r="H23" s="8"/>
      <c r="I23" s="8"/>
      <c r="J23" s="8"/>
      <c r="K23" s="8"/>
    </row>
    <row r="24" spans="1:11" ht="15.75" hidden="1" customHeight="1">
      <c r="A24" s="185"/>
      <c r="B24" s="50" t="s">
        <v>154</v>
      </c>
      <c r="C24" s="63" t="s">
        <v>65</v>
      </c>
      <c r="D24" s="50" t="s">
        <v>216</v>
      </c>
      <c r="E24" s="185"/>
      <c r="F24" s="49">
        <v>44.29</v>
      </c>
      <c r="G24" s="198">
        <v>0</v>
      </c>
      <c r="H24" s="8"/>
      <c r="I24" s="8"/>
      <c r="J24" s="8"/>
      <c r="K24" s="8"/>
    </row>
    <row r="25" spans="1:11" ht="15.75" hidden="1" customHeight="1">
      <c r="A25" s="185"/>
      <c r="B25" s="50" t="s">
        <v>156</v>
      </c>
      <c r="C25" s="63" t="s">
        <v>65</v>
      </c>
      <c r="D25" s="50" t="s">
        <v>217</v>
      </c>
      <c r="E25" s="185"/>
      <c r="F25" s="49">
        <v>389.72</v>
      </c>
      <c r="G25" s="198">
        <v>0</v>
      </c>
      <c r="H25" s="8"/>
      <c r="I25" s="8"/>
      <c r="J25" s="8"/>
      <c r="K25" s="8"/>
    </row>
    <row r="26" spans="1:11" ht="15.75" hidden="1" customHeight="1">
      <c r="A26" s="185"/>
      <c r="B26" s="50" t="s">
        <v>166</v>
      </c>
      <c r="C26" s="63" t="s">
        <v>151</v>
      </c>
      <c r="D26" s="50" t="s">
        <v>66</v>
      </c>
      <c r="E26" s="185"/>
      <c r="F26" s="49">
        <v>216.12</v>
      </c>
      <c r="G26" s="198">
        <v>0</v>
      </c>
      <c r="H26" s="8"/>
      <c r="I26" s="8"/>
      <c r="J26" s="8"/>
      <c r="K26" s="8"/>
    </row>
    <row r="27" spans="1:11" ht="15.75" hidden="1" customHeight="1">
      <c r="A27" s="185"/>
      <c r="B27" s="50" t="s">
        <v>158</v>
      </c>
      <c r="C27" s="63" t="s">
        <v>65</v>
      </c>
      <c r="D27" s="50" t="s">
        <v>216</v>
      </c>
      <c r="E27" s="185"/>
      <c r="F27" s="49">
        <v>520.79999999999995</v>
      </c>
      <c r="G27" s="198">
        <v>0</v>
      </c>
      <c r="H27" s="8"/>
      <c r="I27" s="8"/>
      <c r="J27" s="8"/>
      <c r="K27" s="8"/>
    </row>
    <row r="28" spans="1:11" ht="15.75" customHeight="1">
      <c r="A28" s="64">
        <v>1</v>
      </c>
      <c r="B28" s="50" t="s">
        <v>82</v>
      </c>
      <c r="C28" s="63" t="s">
        <v>38</v>
      </c>
      <c r="D28" s="50" t="s">
        <v>112</v>
      </c>
      <c r="E28" s="22"/>
      <c r="F28" s="49">
        <v>147.03</v>
      </c>
      <c r="G28" s="23">
        <v>447.22</v>
      </c>
      <c r="H28" s="8"/>
      <c r="I28" s="8"/>
      <c r="J28" s="8"/>
      <c r="K28" s="8"/>
    </row>
    <row r="29" spans="1:11" ht="15.75" customHeight="1">
      <c r="A29" s="64">
        <v>2</v>
      </c>
      <c r="B29" s="14" t="s">
        <v>26</v>
      </c>
      <c r="C29" s="15" t="s">
        <v>27</v>
      </c>
      <c r="D29" s="43"/>
      <c r="E29" s="22">
        <v>506.1</v>
      </c>
      <c r="F29" s="49">
        <v>4.8099999999999996</v>
      </c>
      <c r="G29" s="23">
        <v>12415.57</v>
      </c>
      <c r="H29" s="30"/>
      <c r="I29" s="8"/>
      <c r="J29" s="8"/>
      <c r="K29" s="8"/>
    </row>
    <row r="30" spans="1:11" ht="15.75" customHeight="1">
      <c r="A30" s="234" t="s">
        <v>114</v>
      </c>
      <c r="B30" s="234"/>
      <c r="C30" s="234"/>
      <c r="D30" s="234"/>
      <c r="E30" s="234"/>
      <c r="F30" s="234"/>
      <c r="G30" s="234"/>
      <c r="H30" s="30"/>
      <c r="I30" s="8"/>
      <c r="J30" s="8"/>
      <c r="K30" s="8"/>
    </row>
    <row r="31" spans="1:11" ht="15.75" hidden="1" customHeight="1">
      <c r="A31" s="64"/>
      <c r="B31" s="74" t="s">
        <v>33</v>
      </c>
      <c r="C31" s="74"/>
      <c r="D31" s="74"/>
      <c r="E31" s="74"/>
      <c r="F31" s="74"/>
      <c r="G31" s="23"/>
      <c r="H31" s="30"/>
      <c r="I31" s="8"/>
      <c r="J31" s="8"/>
      <c r="K31" s="8"/>
    </row>
    <row r="32" spans="1:11" ht="15.75" hidden="1" customHeight="1">
      <c r="A32" s="64">
        <v>2</v>
      </c>
      <c r="B32" s="50" t="s">
        <v>188</v>
      </c>
      <c r="C32" s="63" t="s">
        <v>189</v>
      </c>
      <c r="D32" s="50" t="s">
        <v>190</v>
      </c>
      <c r="E32" s="18">
        <v>2.31</v>
      </c>
      <c r="F32" s="49">
        <v>155.88999999999999</v>
      </c>
      <c r="G32" s="17">
        <v>0</v>
      </c>
      <c r="H32" s="30"/>
      <c r="I32" s="8"/>
      <c r="J32" s="8"/>
      <c r="K32" s="8"/>
    </row>
    <row r="33" spans="1:11" ht="31.5" hidden="1" customHeight="1">
      <c r="A33" s="64">
        <v>3</v>
      </c>
      <c r="B33" s="50" t="s">
        <v>191</v>
      </c>
      <c r="C33" s="63" t="s">
        <v>189</v>
      </c>
      <c r="D33" s="50" t="s">
        <v>192</v>
      </c>
      <c r="E33" s="17">
        <f>0.0024*3*4.5</f>
        <v>3.2399999999999998E-2</v>
      </c>
      <c r="F33" s="49">
        <v>258.63</v>
      </c>
      <c r="G33" s="23">
        <v>0</v>
      </c>
      <c r="H33" s="30"/>
      <c r="I33" s="8"/>
      <c r="J33" s="8"/>
      <c r="K33" s="8"/>
    </row>
    <row r="34" spans="1:11" ht="15.75" hidden="1" customHeight="1">
      <c r="A34" s="64">
        <v>4</v>
      </c>
      <c r="B34" s="50" t="s">
        <v>32</v>
      </c>
      <c r="C34" s="63" t="s">
        <v>189</v>
      </c>
      <c r="D34" s="50" t="s">
        <v>66</v>
      </c>
      <c r="E34" s="21">
        <v>0</v>
      </c>
      <c r="F34" s="49">
        <v>3020.33</v>
      </c>
      <c r="G34" s="23">
        <v>0</v>
      </c>
      <c r="H34" s="30"/>
      <c r="I34" s="8"/>
      <c r="J34" s="8"/>
      <c r="K34" s="8"/>
    </row>
    <row r="35" spans="1:11" ht="15.75" hidden="1" customHeight="1">
      <c r="A35" s="64">
        <v>5</v>
      </c>
      <c r="B35" s="50" t="s">
        <v>193</v>
      </c>
      <c r="C35" s="63" t="s">
        <v>36</v>
      </c>
      <c r="D35" s="50" t="s">
        <v>81</v>
      </c>
      <c r="E35" s="21">
        <v>0</v>
      </c>
      <c r="F35" s="49">
        <v>56.69</v>
      </c>
      <c r="G35" s="23">
        <v>0</v>
      </c>
      <c r="H35" s="30"/>
      <c r="I35" s="8"/>
      <c r="J35" s="8"/>
      <c r="K35" s="8"/>
    </row>
    <row r="36" spans="1:11" ht="15.75" hidden="1" customHeight="1">
      <c r="A36" s="64">
        <v>4</v>
      </c>
      <c r="B36" s="50" t="s">
        <v>83</v>
      </c>
      <c r="C36" s="63" t="s">
        <v>38</v>
      </c>
      <c r="D36" s="50" t="s">
        <v>84</v>
      </c>
      <c r="E36" s="17">
        <v>3.75</v>
      </c>
      <c r="F36" s="49">
        <v>191.32</v>
      </c>
      <c r="G36" s="17">
        <v>0</v>
      </c>
      <c r="H36" s="30"/>
      <c r="I36" s="8"/>
      <c r="J36" s="8"/>
      <c r="K36" s="8"/>
    </row>
    <row r="37" spans="1:11" ht="15.75" customHeight="1">
      <c r="A37" s="64"/>
      <c r="B37" s="72" t="s">
        <v>5</v>
      </c>
      <c r="C37" s="72"/>
      <c r="D37" s="72"/>
      <c r="E37" s="17"/>
      <c r="F37" s="18"/>
      <c r="G37" s="23"/>
      <c r="H37" s="30"/>
      <c r="I37" s="8"/>
      <c r="J37" s="8"/>
      <c r="K37" s="8"/>
    </row>
    <row r="38" spans="1:11" ht="15.75" customHeight="1">
      <c r="A38" s="64"/>
      <c r="B38" s="52" t="s">
        <v>31</v>
      </c>
      <c r="C38" s="63" t="s">
        <v>37</v>
      </c>
      <c r="D38" s="50"/>
      <c r="E38" s="17"/>
      <c r="F38" s="49">
        <v>1527.2</v>
      </c>
      <c r="G38" s="23">
        <v>1527.2</v>
      </c>
      <c r="H38" s="30"/>
      <c r="I38" s="8"/>
      <c r="J38" s="8"/>
      <c r="K38" s="8"/>
    </row>
    <row r="39" spans="1:11" ht="15.75" customHeight="1">
      <c r="A39" s="51">
        <v>3</v>
      </c>
      <c r="B39" s="52" t="s">
        <v>85</v>
      </c>
      <c r="C39" s="202" t="s">
        <v>34</v>
      </c>
      <c r="D39" s="52" t="s">
        <v>221</v>
      </c>
      <c r="E39" s="17">
        <v>0</v>
      </c>
      <c r="F39" s="53">
        <v>2102.6999999999998</v>
      </c>
      <c r="G39" s="17">
        <v>11355.63</v>
      </c>
      <c r="H39" s="30"/>
      <c r="I39" s="8"/>
      <c r="J39" s="8"/>
      <c r="K39" s="8"/>
    </row>
    <row r="40" spans="1:11" ht="15.75" customHeight="1">
      <c r="A40" s="51">
        <v>4</v>
      </c>
      <c r="B40" s="50" t="s">
        <v>86</v>
      </c>
      <c r="C40" s="63" t="s">
        <v>34</v>
      </c>
      <c r="D40" s="50" t="s">
        <v>194</v>
      </c>
      <c r="E40" s="17"/>
      <c r="F40" s="49">
        <v>350.75</v>
      </c>
      <c r="G40" s="17">
        <v>407.75</v>
      </c>
      <c r="H40" s="30"/>
      <c r="I40" s="8"/>
      <c r="J40" s="8"/>
      <c r="K40" s="8"/>
    </row>
    <row r="41" spans="1:11" ht="47.25" customHeight="1">
      <c r="A41" s="51">
        <v>6</v>
      </c>
      <c r="B41" s="50" t="s">
        <v>105</v>
      </c>
      <c r="C41" s="63" t="s">
        <v>189</v>
      </c>
      <c r="D41" s="50" t="s">
        <v>87</v>
      </c>
      <c r="E41" s="17"/>
      <c r="F41" s="49">
        <v>5803.28</v>
      </c>
      <c r="G41" s="17">
        <v>3046.72</v>
      </c>
      <c r="H41" s="30"/>
      <c r="I41" s="8"/>
      <c r="J41" s="8"/>
      <c r="K41" s="8"/>
    </row>
    <row r="42" spans="1:11" ht="15.75" customHeight="1">
      <c r="A42" s="51">
        <v>7</v>
      </c>
      <c r="B42" s="50" t="s">
        <v>195</v>
      </c>
      <c r="C42" s="63" t="s">
        <v>189</v>
      </c>
      <c r="D42" s="50" t="s">
        <v>88</v>
      </c>
      <c r="E42" s="17"/>
      <c r="F42" s="49">
        <v>428.7</v>
      </c>
      <c r="G42" s="17">
        <v>144.69</v>
      </c>
      <c r="H42" s="30"/>
      <c r="I42" s="8"/>
      <c r="J42" s="8"/>
      <c r="K42" s="8"/>
    </row>
    <row r="43" spans="1:11" ht="15.75" customHeight="1">
      <c r="A43" s="51">
        <v>8</v>
      </c>
      <c r="B43" s="52" t="s">
        <v>89</v>
      </c>
      <c r="C43" s="202" t="s">
        <v>38</v>
      </c>
      <c r="D43" s="52"/>
      <c r="E43" s="17">
        <v>0</v>
      </c>
      <c r="F43" s="53">
        <v>798</v>
      </c>
      <c r="G43" s="17">
        <v>79.8</v>
      </c>
      <c r="H43" s="30"/>
      <c r="I43" s="8"/>
      <c r="J43" s="8"/>
      <c r="K43" s="8"/>
    </row>
    <row r="44" spans="1:11" ht="15.75" customHeight="1">
      <c r="A44" s="235" t="s">
        <v>79</v>
      </c>
      <c r="B44" s="236"/>
      <c r="C44" s="236"/>
      <c r="D44" s="236"/>
      <c r="E44" s="236"/>
      <c r="F44" s="236"/>
      <c r="G44" s="237"/>
      <c r="H44" s="30"/>
      <c r="I44" s="8"/>
      <c r="J44" s="8"/>
      <c r="K44" s="8"/>
    </row>
    <row r="45" spans="1:11" ht="15.75" hidden="1" customHeight="1">
      <c r="A45" s="64">
        <v>15</v>
      </c>
      <c r="B45" s="50" t="s">
        <v>196</v>
      </c>
      <c r="C45" s="63" t="s">
        <v>189</v>
      </c>
      <c r="D45" s="50" t="s">
        <v>53</v>
      </c>
      <c r="E45" s="23">
        <v>0.42</v>
      </c>
      <c r="F45" s="55">
        <v>849.49</v>
      </c>
      <c r="G45" s="24">
        <v>0</v>
      </c>
      <c r="H45" s="30"/>
      <c r="I45" s="8"/>
    </row>
    <row r="46" spans="1:11" ht="15.75" hidden="1" customHeight="1">
      <c r="A46" s="64">
        <v>16</v>
      </c>
      <c r="B46" s="50" t="s">
        <v>42</v>
      </c>
      <c r="C46" s="63" t="s">
        <v>189</v>
      </c>
      <c r="D46" s="50" t="s">
        <v>53</v>
      </c>
      <c r="E46" s="23">
        <v>1.35</v>
      </c>
      <c r="F46" s="55">
        <v>579.48</v>
      </c>
      <c r="G46" s="24">
        <v>0</v>
      </c>
      <c r="H46" s="31"/>
    </row>
    <row r="47" spans="1:11" ht="15.75" hidden="1" customHeight="1">
      <c r="A47" s="64">
        <v>17</v>
      </c>
      <c r="B47" s="50" t="s">
        <v>43</v>
      </c>
      <c r="C47" s="63" t="s">
        <v>189</v>
      </c>
      <c r="D47" s="50" t="s">
        <v>53</v>
      </c>
      <c r="E47" s="23">
        <v>0.03</v>
      </c>
      <c r="F47" s="55">
        <v>579.48</v>
      </c>
      <c r="G47" s="24">
        <v>0</v>
      </c>
      <c r="H47" s="31"/>
    </row>
    <row r="48" spans="1:11" ht="15.75" hidden="1" customHeight="1">
      <c r="A48" s="64"/>
      <c r="B48" s="50" t="s">
        <v>44</v>
      </c>
      <c r="C48" s="63" t="s">
        <v>189</v>
      </c>
      <c r="D48" s="50" t="s">
        <v>53</v>
      </c>
      <c r="E48" s="23"/>
      <c r="F48" s="55">
        <v>606.77</v>
      </c>
      <c r="G48" s="24">
        <v>0</v>
      </c>
      <c r="H48" s="31"/>
    </row>
    <row r="49" spans="1:12" ht="15.75" hidden="1" customHeight="1">
      <c r="A49" s="64">
        <v>18</v>
      </c>
      <c r="B49" s="50" t="s">
        <v>40</v>
      </c>
      <c r="C49" s="63" t="s">
        <v>41</v>
      </c>
      <c r="D49" s="50" t="s">
        <v>53</v>
      </c>
      <c r="E49" s="23">
        <v>0.33</v>
      </c>
      <c r="F49" s="55">
        <v>68.56</v>
      </c>
      <c r="G49" s="24">
        <v>0</v>
      </c>
      <c r="H49" s="31"/>
    </row>
    <row r="50" spans="1:12" ht="15.75" customHeight="1">
      <c r="A50" s="64">
        <v>9</v>
      </c>
      <c r="B50" s="50" t="s">
        <v>70</v>
      </c>
      <c r="C50" s="63" t="s">
        <v>189</v>
      </c>
      <c r="D50" s="50" t="s">
        <v>197</v>
      </c>
      <c r="E50" s="23">
        <v>0.22</v>
      </c>
      <c r="F50" s="55">
        <v>1213.55</v>
      </c>
      <c r="G50" s="17">
        <v>2077.35</v>
      </c>
      <c r="H50" s="31"/>
    </row>
    <row r="51" spans="1:12" ht="31.5" hidden="1" customHeight="1">
      <c r="A51" s="64">
        <v>10</v>
      </c>
      <c r="B51" s="50" t="s">
        <v>198</v>
      </c>
      <c r="C51" s="63" t="s">
        <v>189</v>
      </c>
      <c r="D51" s="50" t="s">
        <v>53</v>
      </c>
      <c r="E51" s="23">
        <v>0.22</v>
      </c>
      <c r="F51" s="55">
        <v>1213.55</v>
      </c>
      <c r="G51" s="24">
        <v>0</v>
      </c>
      <c r="H51" s="31"/>
    </row>
    <row r="52" spans="1:12" ht="31.5" hidden="1" customHeight="1">
      <c r="A52" s="64">
        <v>11</v>
      </c>
      <c r="B52" s="50" t="s">
        <v>199</v>
      </c>
      <c r="C52" s="63" t="s">
        <v>47</v>
      </c>
      <c r="D52" s="50" t="s">
        <v>53</v>
      </c>
      <c r="E52" s="23">
        <v>0.02</v>
      </c>
      <c r="F52" s="55">
        <v>2730.49</v>
      </c>
      <c r="G52" s="24">
        <v>0</v>
      </c>
      <c r="H52" s="31"/>
    </row>
    <row r="53" spans="1:12" ht="15.75" hidden="1" customHeight="1">
      <c r="A53" s="64">
        <v>12</v>
      </c>
      <c r="B53" s="50" t="s">
        <v>48</v>
      </c>
      <c r="C53" s="63" t="s">
        <v>49</v>
      </c>
      <c r="D53" s="50" t="s">
        <v>53</v>
      </c>
      <c r="E53" s="23">
        <v>0.01</v>
      </c>
      <c r="F53" s="55">
        <v>5322.15</v>
      </c>
      <c r="G53" s="24">
        <v>0</v>
      </c>
      <c r="H53" s="31"/>
      <c r="J53" s="25"/>
      <c r="K53" s="26"/>
      <c r="L53" s="27"/>
    </row>
    <row r="54" spans="1:12" ht="15.75" hidden="1" customHeight="1">
      <c r="A54" s="64">
        <v>23</v>
      </c>
      <c r="B54" s="50" t="s">
        <v>52</v>
      </c>
      <c r="C54" s="63" t="s">
        <v>130</v>
      </c>
      <c r="D54" s="50" t="s">
        <v>90</v>
      </c>
      <c r="E54" s="23">
        <v>8</v>
      </c>
      <c r="F54" s="56">
        <v>65.67</v>
      </c>
      <c r="G54" s="17">
        <v>0</v>
      </c>
      <c r="H54" s="31"/>
      <c r="J54" s="25"/>
      <c r="K54" s="26"/>
      <c r="L54" s="27"/>
    </row>
    <row r="55" spans="1:12" ht="15.75" customHeight="1">
      <c r="A55" s="235" t="s">
        <v>77</v>
      </c>
      <c r="B55" s="236"/>
      <c r="C55" s="236"/>
      <c r="D55" s="236"/>
      <c r="E55" s="236"/>
      <c r="F55" s="236"/>
      <c r="G55" s="237"/>
      <c r="H55" s="31"/>
      <c r="J55" s="25"/>
      <c r="K55" s="26"/>
      <c r="L55" s="27"/>
    </row>
    <row r="56" spans="1:12" ht="15.75" customHeight="1">
      <c r="A56" s="77"/>
      <c r="B56" s="71" t="s">
        <v>54</v>
      </c>
      <c r="C56" s="20"/>
      <c r="D56" s="19"/>
      <c r="E56" s="19"/>
      <c r="F56" s="43"/>
      <c r="G56" s="23"/>
      <c r="H56" s="31"/>
      <c r="J56" s="25"/>
      <c r="K56" s="26"/>
      <c r="L56" s="27"/>
    </row>
    <row r="57" spans="1:12" ht="31.5" customHeight="1">
      <c r="A57" s="64">
        <v>10</v>
      </c>
      <c r="B57" s="50" t="s">
        <v>200</v>
      </c>
      <c r="C57" s="63" t="s">
        <v>151</v>
      </c>
      <c r="D57" s="50" t="s">
        <v>201</v>
      </c>
      <c r="E57" s="23">
        <v>0</v>
      </c>
      <c r="F57" s="55">
        <v>1547.28</v>
      </c>
      <c r="G57" s="24">
        <v>1494.36</v>
      </c>
      <c r="H57" s="31"/>
      <c r="J57" s="25"/>
      <c r="K57" s="26"/>
      <c r="L57" s="27"/>
    </row>
    <row r="58" spans="1:12" ht="15.75" customHeight="1">
      <c r="A58" s="64"/>
      <c r="B58" s="203" t="s">
        <v>55</v>
      </c>
      <c r="C58" s="63"/>
      <c r="D58" s="50"/>
      <c r="E58" s="23"/>
      <c r="F58" s="204"/>
      <c r="G58" s="24"/>
      <c r="H58" s="31"/>
      <c r="J58" s="25"/>
      <c r="K58" s="26"/>
      <c r="L58" s="27"/>
    </row>
    <row r="59" spans="1:12" ht="15.75" hidden="1" customHeight="1">
      <c r="A59" s="64"/>
      <c r="B59" s="50" t="s">
        <v>56</v>
      </c>
      <c r="C59" s="63" t="s">
        <v>151</v>
      </c>
      <c r="D59" s="50" t="s">
        <v>66</v>
      </c>
      <c r="E59" s="23"/>
      <c r="F59" s="55">
        <v>747.3</v>
      </c>
      <c r="G59" s="24">
        <v>0</v>
      </c>
      <c r="H59" s="31"/>
      <c r="J59" s="25"/>
      <c r="K59" s="26"/>
      <c r="L59" s="27"/>
    </row>
    <row r="60" spans="1:12" ht="15.75" customHeight="1">
      <c r="A60" s="64"/>
      <c r="B60" s="50" t="s">
        <v>132</v>
      </c>
      <c r="C60" s="63" t="s">
        <v>29</v>
      </c>
      <c r="D60" s="50" t="s">
        <v>222</v>
      </c>
      <c r="E60" s="23"/>
      <c r="F60" s="207">
        <v>2.5958999999999999</v>
      </c>
      <c r="G60" s="24">
        <v>664.55</v>
      </c>
      <c r="H60" s="31"/>
      <c r="J60" s="25"/>
      <c r="K60" s="26"/>
      <c r="L60" s="27"/>
    </row>
    <row r="61" spans="1:12" ht="15.75" hidden="1" customHeight="1">
      <c r="A61" s="64"/>
      <c r="B61" s="203" t="s">
        <v>223</v>
      </c>
      <c r="C61" s="63"/>
      <c r="D61" s="50"/>
      <c r="E61" s="23"/>
      <c r="F61" s="49"/>
      <c r="G61" s="24"/>
      <c r="H61" s="31"/>
      <c r="J61" s="25"/>
      <c r="K61" s="26"/>
      <c r="L61" s="27"/>
    </row>
    <row r="62" spans="1:12" ht="15.75" hidden="1" customHeight="1">
      <c r="A62" s="64"/>
      <c r="B62" s="50" t="s">
        <v>224</v>
      </c>
      <c r="C62" s="63" t="s">
        <v>130</v>
      </c>
      <c r="D62" s="50" t="s">
        <v>84</v>
      </c>
      <c r="E62" s="23"/>
      <c r="F62" s="205">
        <v>237.75</v>
      </c>
      <c r="G62" s="24">
        <v>0</v>
      </c>
      <c r="H62" s="31"/>
      <c r="J62" s="25"/>
      <c r="K62" s="26"/>
      <c r="L62" s="27"/>
    </row>
    <row r="63" spans="1:12" ht="15.75" hidden="1" customHeight="1">
      <c r="A63" s="64"/>
      <c r="B63" s="185" t="s">
        <v>57</v>
      </c>
      <c r="C63" s="20"/>
      <c r="D63" s="19"/>
      <c r="E63" s="19"/>
      <c r="F63" s="188"/>
      <c r="G63" s="23"/>
      <c r="H63" s="31"/>
      <c r="J63" s="25"/>
      <c r="K63" s="26"/>
      <c r="L63" s="27"/>
    </row>
    <row r="64" spans="1:12" ht="15.75" hidden="1" customHeight="1">
      <c r="A64" s="64">
        <v>23</v>
      </c>
      <c r="B64" s="189" t="s">
        <v>58</v>
      </c>
      <c r="C64" s="59" t="s">
        <v>130</v>
      </c>
      <c r="D64" s="58" t="s">
        <v>84</v>
      </c>
      <c r="E64" s="23">
        <v>0</v>
      </c>
      <c r="F64" s="55">
        <v>222.4</v>
      </c>
      <c r="G64" s="24">
        <v>0</v>
      </c>
      <c r="H64" s="31"/>
      <c r="J64" s="25"/>
      <c r="K64" s="26"/>
      <c r="L64" s="27"/>
    </row>
    <row r="65" spans="1:12" ht="15.75" hidden="1" customHeight="1">
      <c r="A65" s="43">
        <v>29</v>
      </c>
      <c r="B65" s="189" t="s">
        <v>59</v>
      </c>
      <c r="C65" s="59" t="s">
        <v>130</v>
      </c>
      <c r="D65" s="58" t="s">
        <v>84</v>
      </c>
      <c r="E65" s="23">
        <v>0</v>
      </c>
      <c r="F65" s="55">
        <v>75.25</v>
      </c>
      <c r="G65" s="24">
        <v>0</v>
      </c>
      <c r="H65" s="31"/>
      <c r="J65" s="25"/>
      <c r="K65" s="26"/>
      <c r="L65" s="27"/>
    </row>
    <row r="66" spans="1:12" ht="15.75" hidden="1" customHeight="1">
      <c r="A66" s="43">
        <v>8</v>
      </c>
      <c r="B66" s="189" t="s">
        <v>60</v>
      </c>
      <c r="C66" s="61" t="s">
        <v>202</v>
      </c>
      <c r="D66" s="58" t="s">
        <v>66</v>
      </c>
      <c r="E66" s="23">
        <v>13.47</v>
      </c>
      <c r="F66" s="55">
        <v>212.15</v>
      </c>
      <c r="G66" s="23">
        <v>0</v>
      </c>
      <c r="H66" s="31"/>
      <c r="J66" s="25"/>
      <c r="K66" s="26"/>
      <c r="L66" s="27"/>
    </row>
    <row r="67" spans="1:12" ht="15.75" hidden="1" customHeight="1">
      <c r="A67" s="43">
        <v>9</v>
      </c>
      <c r="B67" s="189" t="s">
        <v>61</v>
      </c>
      <c r="C67" s="59" t="s">
        <v>203</v>
      </c>
      <c r="D67" s="58"/>
      <c r="E67" s="23">
        <v>1.35</v>
      </c>
      <c r="F67" s="55">
        <v>165.21</v>
      </c>
      <c r="G67" s="23">
        <v>0</v>
      </c>
      <c r="H67" s="31"/>
      <c r="J67" s="25"/>
      <c r="K67" s="26"/>
      <c r="L67" s="27"/>
    </row>
    <row r="68" spans="1:12" ht="15.75" hidden="1" customHeight="1">
      <c r="A68" s="43">
        <v>10</v>
      </c>
      <c r="B68" s="189" t="s">
        <v>62</v>
      </c>
      <c r="C68" s="59" t="s">
        <v>95</v>
      </c>
      <c r="D68" s="58" t="s">
        <v>66</v>
      </c>
      <c r="E68" s="23">
        <v>0</v>
      </c>
      <c r="F68" s="55">
        <v>2074.63</v>
      </c>
      <c r="G68" s="23">
        <v>0</v>
      </c>
      <c r="H68" s="31"/>
      <c r="J68" s="25"/>
      <c r="K68" s="26"/>
      <c r="L68" s="27"/>
    </row>
    <row r="69" spans="1:12" ht="15.75" hidden="1" customHeight="1">
      <c r="A69" s="43">
        <v>11</v>
      </c>
      <c r="B69" s="78" t="s">
        <v>204</v>
      </c>
      <c r="C69" s="59" t="s">
        <v>38</v>
      </c>
      <c r="D69" s="58"/>
      <c r="E69" s="16">
        <v>0</v>
      </c>
      <c r="F69" s="55">
        <v>45.32</v>
      </c>
      <c r="G69" s="23">
        <v>0</v>
      </c>
      <c r="H69" s="31"/>
      <c r="J69" s="25"/>
      <c r="K69" s="26"/>
      <c r="L69" s="27"/>
    </row>
    <row r="70" spans="1:12" ht="15.75" hidden="1" customHeight="1">
      <c r="A70" s="43">
        <v>12</v>
      </c>
      <c r="B70" s="78" t="s">
        <v>205</v>
      </c>
      <c r="C70" s="59" t="s">
        <v>38</v>
      </c>
      <c r="D70" s="58"/>
      <c r="E70" s="16"/>
      <c r="F70" s="55">
        <v>42.28</v>
      </c>
      <c r="G70" s="23">
        <v>0</v>
      </c>
      <c r="H70" s="31"/>
      <c r="J70" s="25"/>
      <c r="K70" s="26"/>
      <c r="L70" s="27"/>
    </row>
    <row r="71" spans="1:12" ht="15.75" hidden="1" customHeight="1">
      <c r="A71" s="43">
        <v>13</v>
      </c>
      <c r="B71" s="58" t="s">
        <v>71</v>
      </c>
      <c r="C71" s="59" t="s">
        <v>72</v>
      </c>
      <c r="D71" s="58" t="s">
        <v>66</v>
      </c>
      <c r="E71" s="16"/>
      <c r="F71" s="55">
        <v>49.88</v>
      </c>
      <c r="G71" s="23">
        <v>0</v>
      </c>
      <c r="H71" s="31"/>
      <c r="J71" s="25"/>
      <c r="K71" s="26"/>
      <c r="L71" s="27"/>
    </row>
    <row r="72" spans="1:12" ht="15.75" hidden="1" customHeight="1">
      <c r="A72" s="77"/>
      <c r="B72" s="185" t="s">
        <v>206</v>
      </c>
      <c r="C72" s="185"/>
      <c r="D72" s="185"/>
      <c r="E72" s="185"/>
      <c r="F72" s="185"/>
      <c r="G72" s="23"/>
      <c r="H72" s="31"/>
      <c r="J72" s="25"/>
      <c r="K72" s="26"/>
      <c r="L72" s="27"/>
    </row>
    <row r="73" spans="1:12" ht="15.75" hidden="1" customHeight="1">
      <c r="A73" s="43">
        <v>15</v>
      </c>
      <c r="B73" s="190" t="s">
        <v>207</v>
      </c>
      <c r="C73" s="191"/>
      <c r="D73" s="192" t="s">
        <v>66</v>
      </c>
      <c r="E73" s="187">
        <v>0</v>
      </c>
      <c r="F73" s="57">
        <v>9223.7000000000007</v>
      </c>
      <c r="G73" s="23">
        <v>0</v>
      </c>
      <c r="H73" s="31"/>
      <c r="J73" s="25"/>
      <c r="K73" s="26"/>
      <c r="L73" s="27"/>
    </row>
    <row r="74" spans="1:12" ht="15.75" hidden="1" customHeight="1">
      <c r="A74" s="43"/>
      <c r="B74" s="72" t="s">
        <v>91</v>
      </c>
      <c r="C74" s="72"/>
      <c r="D74" s="72"/>
      <c r="E74" s="23"/>
      <c r="F74" s="43"/>
      <c r="G74" s="23"/>
      <c r="H74" s="31"/>
      <c r="J74" s="25"/>
      <c r="K74" s="26"/>
      <c r="L74" s="27"/>
    </row>
    <row r="75" spans="1:12" ht="15.75" hidden="1" customHeight="1">
      <c r="A75" s="43">
        <v>11</v>
      </c>
      <c r="B75" s="58" t="s">
        <v>92</v>
      </c>
      <c r="C75" s="59" t="s">
        <v>93</v>
      </c>
      <c r="D75" s="58" t="s">
        <v>84</v>
      </c>
      <c r="E75" s="23"/>
      <c r="F75" s="55">
        <v>501.62</v>
      </c>
      <c r="G75" s="23">
        <v>0</v>
      </c>
      <c r="H75" s="31"/>
      <c r="J75" s="25"/>
      <c r="K75" s="26"/>
      <c r="L75" s="27"/>
    </row>
    <row r="76" spans="1:12" ht="15.75" hidden="1" customHeight="1">
      <c r="A76" s="43"/>
      <c r="B76" s="58" t="s">
        <v>225</v>
      </c>
      <c r="C76" s="59" t="s">
        <v>130</v>
      </c>
      <c r="D76" s="58"/>
      <c r="E76" s="23"/>
      <c r="F76" s="55">
        <v>852.99</v>
      </c>
      <c r="G76" s="23">
        <v>0</v>
      </c>
      <c r="H76" s="31"/>
      <c r="J76" s="25"/>
      <c r="K76" s="26"/>
      <c r="L76" s="27"/>
    </row>
    <row r="77" spans="1:12" ht="15.75" hidden="1" customHeight="1">
      <c r="A77" s="43"/>
      <c r="B77" s="58" t="s">
        <v>226</v>
      </c>
      <c r="C77" s="59" t="s">
        <v>130</v>
      </c>
      <c r="D77" s="58"/>
      <c r="E77" s="23"/>
      <c r="F77" s="55">
        <v>358.51</v>
      </c>
      <c r="G77" s="23">
        <v>0</v>
      </c>
      <c r="H77" s="31"/>
      <c r="J77" s="25"/>
      <c r="K77" s="26"/>
      <c r="L77" s="27"/>
    </row>
    <row r="78" spans="1:12" ht="15.75" hidden="1" customHeight="1">
      <c r="A78" s="43"/>
      <c r="B78" s="73" t="s">
        <v>94</v>
      </c>
      <c r="C78" s="59"/>
      <c r="D78" s="43"/>
      <c r="E78" s="23"/>
      <c r="F78" s="55" t="s">
        <v>208</v>
      </c>
      <c r="G78" s="23"/>
      <c r="H78" s="31"/>
      <c r="J78" s="25"/>
      <c r="K78" s="26"/>
      <c r="L78" s="27"/>
    </row>
    <row r="79" spans="1:12" ht="15.75" hidden="1" customHeight="1">
      <c r="A79" s="43">
        <v>12</v>
      </c>
      <c r="B79" s="60" t="s">
        <v>209</v>
      </c>
      <c r="C79" s="61" t="s">
        <v>95</v>
      </c>
      <c r="D79" s="189"/>
      <c r="E79" s="23"/>
      <c r="F79" s="56">
        <v>2759.44</v>
      </c>
      <c r="G79" s="23">
        <v>0</v>
      </c>
      <c r="H79" s="31"/>
      <c r="J79" s="25"/>
      <c r="K79" s="26"/>
      <c r="L79" s="27"/>
    </row>
    <row r="80" spans="1:12" ht="15.75" customHeight="1">
      <c r="A80" s="239" t="s">
        <v>74</v>
      </c>
      <c r="B80" s="240"/>
      <c r="C80" s="240"/>
      <c r="D80" s="240"/>
      <c r="E80" s="240"/>
      <c r="F80" s="240"/>
      <c r="G80" s="241"/>
      <c r="H80" s="31"/>
      <c r="J80" s="25"/>
      <c r="K80" s="26"/>
      <c r="L80" s="27"/>
    </row>
    <row r="81" spans="1:20" ht="15.75" customHeight="1">
      <c r="A81" s="43">
        <v>13</v>
      </c>
      <c r="B81" s="193" t="s">
        <v>210</v>
      </c>
      <c r="C81" s="59" t="s">
        <v>68</v>
      </c>
      <c r="D81" s="194"/>
      <c r="E81" s="19">
        <v>327.9</v>
      </c>
      <c r="F81" s="195">
        <v>2.1</v>
      </c>
      <c r="G81" s="17">
        <v>5420.52</v>
      </c>
      <c r="H81" s="31"/>
      <c r="J81" s="25"/>
    </row>
    <row r="82" spans="1:20" ht="31.5" customHeight="1">
      <c r="A82" s="43">
        <v>14</v>
      </c>
      <c r="B82" s="58" t="s">
        <v>96</v>
      </c>
      <c r="C82" s="59"/>
      <c r="D82" s="196"/>
      <c r="E82" s="19"/>
      <c r="F82" s="55">
        <v>1.63</v>
      </c>
      <c r="G82" s="17">
        <v>4207.3599999999997</v>
      </c>
    </row>
    <row r="83" spans="1:20" ht="15.75" customHeight="1">
      <c r="A83" s="77"/>
      <c r="B83" s="62" t="s">
        <v>101</v>
      </c>
      <c r="C83" s="64"/>
      <c r="D83" s="19"/>
      <c r="E83" s="19"/>
      <c r="F83" s="23"/>
      <c r="G83" s="48">
        <f>SUM(G17+G18+G19+G21+G22+G28+G29+G38+G39+G40+G41+G42+G43+G50+G57+G60+G81+G82)</f>
        <v>49687.040000000008</v>
      </c>
    </row>
    <row r="84" spans="1:20" ht="15.75" customHeight="1">
      <c r="A84" s="77"/>
      <c r="B84" s="197" t="s">
        <v>75</v>
      </c>
      <c r="C84" s="197"/>
      <c r="D84" s="197"/>
      <c r="E84" s="197"/>
      <c r="F84" s="197"/>
      <c r="G84" s="197"/>
    </row>
    <row r="85" spans="1:20" ht="15.75" customHeight="1">
      <c r="A85" s="43">
        <v>15</v>
      </c>
      <c r="B85" s="199" t="s">
        <v>161</v>
      </c>
      <c r="C85" s="200" t="s">
        <v>130</v>
      </c>
      <c r="D85" s="43">
        <v>46</v>
      </c>
      <c r="E85" s="197"/>
      <c r="F85" s="17">
        <v>50.68</v>
      </c>
      <c r="G85" s="43">
        <v>2331.2800000000002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9"/>
    </row>
    <row r="86" spans="1:20" ht="31.5" customHeight="1">
      <c r="A86" s="43">
        <v>16</v>
      </c>
      <c r="B86" s="199" t="s">
        <v>100</v>
      </c>
      <c r="C86" s="206" t="s">
        <v>130</v>
      </c>
      <c r="D86" s="43">
        <v>2</v>
      </c>
      <c r="E86" s="197"/>
      <c r="F86" s="17">
        <v>79.09</v>
      </c>
      <c r="G86" s="43">
        <v>158.18</v>
      </c>
      <c r="H86" s="35"/>
      <c r="I86" s="35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20" ht="31.5" customHeight="1">
      <c r="A87" s="43">
        <v>17</v>
      </c>
      <c r="B87" s="199" t="s">
        <v>104</v>
      </c>
      <c r="C87" s="201" t="s">
        <v>47</v>
      </c>
      <c r="D87" s="43">
        <v>0.01</v>
      </c>
      <c r="E87" s="197"/>
      <c r="F87" s="55">
        <v>3397.65</v>
      </c>
      <c r="G87" s="43">
        <v>33.979999999999997</v>
      </c>
      <c r="H87" s="3"/>
      <c r="I87" s="3"/>
      <c r="J87" s="3"/>
      <c r="K87" s="3"/>
      <c r="L87" s="3"/>
      <c r="M87" s="3"/>
      <c r="N87" s="3"/>
      <c r="O87" s="3"/>
      <c r="Q87" s="3"/>
      <c r="R87" s="3"/>
      <c r="S87" s="3"/>
    </row>
    <row r="88" spans="1:20" ht="15.75" customHeight="1">
      <c r="A88" s="43"/>
      <c r="B88" s="69" t="s">
        <v>63</v>
      </c>
      <c r="C88" s="65"/>
      <c r="D88" s="79"/>
      <c r="E88" s="65">
        <v>1</v>
      </c>
      <c r="F88" s="65"/>
      <c r="G88" s="48">
        <f>SUM(G85:G87)</f>
        <v>2523.44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20" ht="15.75" customHeight="1">
      <c r="A89" s="43"/>
      <c r="B89" s="75" t="s">
        <v>97</v>
      </c>
      <c r="C89" s="19"/>
      <c r="D89" s="19"/>
      <c r="E89" s="66"/>
      <c r="F89" s="67"/>
      <c r="G89" s="22">
        <v>0</v>
      </c>
    </row>
    <row r="90" spans="1:20" ht="15.75" customHeight="1">
      <c r="A90" s="80"/>
      <c r="B90" s="70" t="s">
        <v>64</v>
      </c>
      <c r="C90" s="54"/>
      <c r="D90" s="54"/>
      <c r="E90" s="54"/>
      <c r="F90" s="54"/>
      <c r="G90" s="68">
        <f>G83+G88</f>
        <v>52210.48000000001</v>
      </c>
    </row>
    <row r="91" spans="1:20" ht="15.75" customHeight="1">
      <c r="A91" s="238" t="s">
        <v>227</v>
      </c>
      <c r="B91" s="238"/>
      <c r="C91" s="238"/>
      <c r="D91" s="238"/>
      <c r="E91" s="238"/>
      <c r="F91" s="238"/>
      <c r="G91" s="238"/>
    </row>
    <row r="92" spans="1:20" ht="15.75" customHeight="1">
      <c r="A92" s="184"/>
      <c r="B92" s="247" t="s">
        <v>228</v>
      </c>
      <c r="C92" s="247"/>
      <c r="D92" s="247"/>
      <c r="E92" s="247"/>
      <c r="F92" s="247"/>
      <c r="G92" s="3"/>
    </row>
    <row r="93" spans="1:20" ht="15.75" customHeight="1">
      <c r="A93" s="178"/>
      <c r="B93" s="220" t="s">
        <v>7</v>
      </c>
      <c r="C93" s="220"/>
      <c r="D93" s="220"/>
      <c r="E93" s="220"/>
      <c r="F93" s="220"/>
      <c r="G93" s="5"/>
    </row>
    <row r="94" spans="1:20" ht="15.75" customHeight="1">
      <c r="A94" s="10"/>
      <c r="B94" s="10"/>
      <c r="C94" s="10"/>
      <c r="D94" s="10"/>
      <c r="E94" s="10"/>
      <c r="F94" s="10"/>
      <c r="G94" s="10"/>
    </row>
    <row r="95" spans="1:20" ht="15.75" customHeight="1">
      <c r="A95" s="248" t="s">
        <v>8</v>
      </c>
      <c r="B95" s="248"/>
      <c r="C95" s="248"/>
      <c r="D95" s="248"/>
      <c r="E95" s="248"/>
      <c r="F95" s="248"/>
      <c r="G95" s="248"/>
    </row>
    <row r="96" spans="1:20" ht="15.75" customHeight="1">
      <c r="A96" s="248" t="s">
        <v>9</v>
      </c>
      <c r="B96" s="248"/>
      <c r="C96" s="248"/>
      <c r="D96" s="248"/>
      <c r="E96" s="248"/>
      <c r="F96" s="248"/>
      <c r="G96" s="248"/>
    </row>
    <row r="97" spans="1:7" ht="15.75" customHeight="1">
      <c r="A97" s="249" t="s">
        <v>78</v>
      </c>
      <c r="B97" s="249"/>
      <c r="C97" s="249"/>
      <c r="D97" s="249"/>
      <c r="E97" s="249"/>
      <c r="F97" s="249"/>
      <c r="G97" s="249"/>
    </row>
    <row r="98" spans="1:7" ht="15.75" customHeight="1">
      <c r="A98" s="11"/>
    </row>
    <row r="99" spans="1:7" ht="15.75" customHeight="1">
      <c r="A99" s="250" t="s">
        <v>11</v>
      </c>
      <c r="B99" s="250"/>
      <c r="C99" s="250"/>
      <c r="D99" s="250"/>
      <c r="E99" s="250"/>
      <c r="F99" s="250"/>
      <c r="G99" s="250"/>
    </row>
    <row r="100" spans="1:7" ht="15.75" customHeight="1">
      <c r="A100" s="4"/>
    </row>
    <row r="101" spans="1:7" ht="15.75" customHeight="1">
      <c r="B101" s="179" t="s">
        <v>12</v>
      </c>
      <c r="C101" s="225" t="s">
        <v>211</v>
      </c>
      <c r="D101" s="225"/>
      <c r="E101" s="225"/>
      <c r="G101" s="181"/>
    </row>
    <row r="102" spans="1:7" ht="15.75" customHeight="1">
      <c r="A102" s="178"/>
      <c r="C102" s="220" t="s">
        <v>13</v>
      </c>
      <c r="D102" s="220"/>
      <c r="E102" s="220"/>
      <c r="G102" s="180" t="s">
        <v>14</v>
      </c>
    </row>
    <row r="103" spans="1:7" ht="15.75" customHeight="1">
      <c r="A103" s="35"/>
      <c r="C103" s="12"/>
      <c r="D103" s="12"/>
      <c r="F103" s="12"/>
    </row>
    <row r="104" spans="1:7" ht="15.75" customHeight="1">
      <c r="B104" s="179" t="s">
        <v>15</v>
      </c>
      <c r="C104" s="222"/>
      <c r="D104" s="222"/>
      <c r="E104" s="222"/>
      <c r="G104" s="181"/>
    </row>
    <row r="105" spans="1:7" ht="15.75" customHeight="1">
      <c r="A105" s="178"/>
      <c r="C105" s="223" t="s">
        <v>13</v>
      </c>
      <c r="D105" s="223"/>
      <c r="E105" s="223"/>
      <c r="G105" s="180" t="s">
        <v>14</v>
      </c>
    </row>
    <row r="106" spans="1:7" ht="15.75" customHeight="1"/>
    <row r="107" spans="1:7" ht="15.75" customHeight="1">
      <c r="A107" s="4" t="s">
        <v>16</v>
      </c>
    </row>
    <row r="108" spans="1:7">
      <c r="A108" s="210" t="s">
        <v>17</v>
      </c>
      <c r="B108" s="210"/>
      <c r="C108" s="210"/>
      <c r="D108" s="210"/>
      <c r="E108" s="210"/>
      <c r="F108" s="210"/>
      <c r="G108" s="210"/>
    </row>
    <row r="109" spans="1:7" ht="45" customHeight="1">
      <c r="A109" s="211" t="s">
        <v>18</v>
      </c>
      <c r="B109" s="211"/>
      <c r="C109" s="211"/>
      <c r="D109" s="211"/>
      <c r="E109" s="211"/>
      <c r="F109" s="211"/>
      <c r="G109" s="211"/>
    </row>
    <row r="110" spans="1:7" ht="30" customHeight="1">
      <c r="A110" s="211" t="s">
        <v>19</v>
      </c>
      <c r="B110" s="211"/>
      <c r="C110" s="211"/>
      <c r="D110" s="211"/>
      <c r="E110" s="211"/>
      <c r="F110" s="211"/>
      <c r="G110" s="211"/>
    </row>
    <row r="111" spans="1:7" ht="30" customHeight="1">
      <c r="A111" s="211" t="s">
        <v>24</v>
      </c>
      <c r="B111" s="211"/>
      <c r="C111" s="211"/>
      <c r="D111" s="211"/>
      <c r="E111" s="211"/>
      <c r="F111" s="211"/>
      <c r="G111" s="211"/>
    </row>
    <row r="112" spans="1:7" ht="15" customHeight="1">
      <c r="A112" s="211" t="s">
        <v>23</v>
      </c>
      <c r="B112" s="211"/>
      <c r="C112" s="211"/>
      <c r="D112" s="211"/>
      <c r="E112" s="211"/>
      <c r="F112" s="211"/>
      <c r="G112" s="211"/>
    </row>
  </sheetData>
  <autoFilter ref="G13:G83"/>
  <mergeCells count="27">
    <mergeCell ref="A109:G109"/>
    <mergeCell ref="A110:G110"/>
    <mergeCell ref="A111:G111"/>
    <mergeCell ref="A112:G112"/>
    <mergeCell ref="B92:F92"/>
    <mergeCell ref="B93:F93"/>
    <mergeCell ref="A95:G95"/>
    <mergeCell ref="A96:G96"/>
    <mergeCell ref="A108:G108"/>
    <mergeCell ref="C105:E105"/>
    <mergeCell ref="A97:G97"/>
    <mergeCell ref="A99:G99"/>
    <mergeCell ref="C101:E101"/>
    <mergeCell ref="C102:E102"/>
    <mergeCell ref="C104:E104"/>
    <mergeCell ref="A3:G3"/>
    <mergeCell ref="A4:G4"/>
    <mergeCell ref="A8:G8"/>
    <mergeCell ref="A10:G10"/>
    <mergeCell ref="A5:G5"/>
    <mergeCell ref="A15:G15"/>
    <mergeCell ref="A16:G16"/>
    <mergeCell ref="A30:G30"/>
    <mergeCell ref="A44:G44"/>
    <mergeCell ref="A91:G91"/>
    <mergeCell ref="A55:G55"/>
    <mergeCell ref="A80:G8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 11.16</vt:lpstr>
      <vt:lpstr>12.16</vt:lpstr>
      <vt:lpstr>Лист1</vt:lpstr>
      <vt:lpstr>'с 11.16'!Заголовки_для_печати</vt:lpstr>
      <vt:lpstr>'12.16'!Область_печати</vt:lpstr>
      <vt:lpstr>'с 11.16'!Область_печати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2016-12-21T12:24:13Z</cp:lastPrinted>
  <dcterms:created xsi:type="dcterms:W3CDTF">2016-03-25T08:33:47Z</dcterms:created>
  <dcterms:modified xsi:type="dcterms:W3CDTF">2017-06-01T05:21:30Z</dcterms:modified>
</cp:coreProperties>
</file>